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charts/chart16.xml" ContentType="application/vnd.openxmlformats-officedocument.drawingml.chart+xml"/>
  <Override PartName="/xl/drawings/drawing20.xml" ContentType="application/vnd.openxmlformats-officedocument.drawingml.chartshapes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charts/chart25.xml" ContentType="application/vnd.openxmlformats-officedocument.drawingml.chart+xml"/>
  <Override PartName="/xl/drawings/drawing29.xml" ContentType="application/vnd.openxmlformats-officedocument.drawingml.chartshapes+xml"/>
  <Override PartName="/xl/charts/chart26.xml" ContentType="application/vnd.openxmlformats-officedocument.drawingml.chart+xml"/>
  <Override PartName="/xl/drawings/drawing30.xml" ContentType="application/vnd.openxmlformats-officedocument.drawingml.chartshapes+xml"/>
  <Override PartName="/xl/charts/chart27.xml" ContentType="application/vnd.openxmlformats-officedocument.drawingml.chart+xml"/>
  <Override PartName="/xl/drawings/drawing31.xml" ContentType="application/vnd.openxmlformats-officedocument.drawingml.chartshapes+xml"/>
  <Override PartName="/xl/charts/chart28.xml" ContentType="application/vnd.openxmlformats-officedocument.drawingml.chart+xml"/>
  <Override PartName="/xl/drawings/drawing32.xml" ContentType="application/vnd.openxmlformats-officedocument.drawingml.chartshapes+xml"/>
  <Override PartName="/xl/charts/chart29.xml" ContentType="application/vnd.openxmlformats-officedocument.drawingml.chart+xml"/>
  <Override PartName="/xl/drawings/drawing33.xml" ContentType="application/vnd.openxmlformats-officedocument.drawingml.chartshapes+xml"/>
  <Override PartName="/xl/charts/chart30.xml" ContentType="application/vnd.openxmlformats-officedocument.drawingml.chart+xml"/>
  <Override PartName="/xl/drawings/drawing34.xml" ContentType="application/vnd.openxmlformats-officedocument.drawingml.chartshapes+xml"/>
  <Override PartName="/xl/charts/chart31.xml" ContentType="application/vnd.openxmlformats-officedocument.drawingml.chart+xml"/>
  <Override PartName="/xl/drawings/drawing35.xml" ContentType="application/vnd.openxmlformats-officedocument.drawingml.chartshapes+xml"/>
  <Override PartName="/xl/charts/chart32.xml" ContentType="application/vnd.openxmlformats-officedocument.drawingml.chart+xml"/>
  <Override PartName="/xl/drawings/drawing36.xml" ContentType="application/vnd.openxmlformats-officedocument.drawingml.chartshapes+xml"/>
  <Override PartName="/xl/charts/chart33.xml" ContentType="application/vnd.openxmlformats-officedocument.drawingml.chart+xml"/>
  <Override PartName="/xl/drawings/drawing37.xml" ContentType="application/vnd.openxmlformats-officedocument.drawingml.chartshapes+xml"/>
  <Override PartName="/xl/charts/chart34.xml" ContentType="application/vnd.openxmlformats-officedocument.drawingml.chart+xml"/>
  <Override PartName="/xl/drawings/drawing38.xml" ContentType="application/vnd.openxmlformats-officedocument.drawingml.chartshapes+xml"/>
  <Override PartName="/xl/charts/chart35.xml" ContentType="application/vnd.openxmlformats-officedocument.drawingml.chart+xml"/>
  <Override PartName="/xl/drawings/drawing39.xml" ContentType="application/vnd.openxmlformats-officedocument.drawingml.chartshapes+xml"/>
  <Override PartName="/xl/charts/chart36.xml" ContentType="application/vnd.openxmlformats-officedocument.drawingml.chart+xml"/>
  <Override PartName="/xl/drawings/drawing40.xml" ContentType="application/vnd.openxmlformats-officedocument.drawingml.chartshapes+xml"/>
  <Override PartName="/xl/charts/chart37.xml" ContentType="application/vnd.openxmlformats-officedocument.drawingml.chart+xml"/>
  <Override PartName="/xl/drawings/drawing41.xml" ContentType="application/vnd.openxmlformats-officedocument.drawingml.chartshapes+xml"/>
  <Override PartName="/xl/charts/chart38.xml" ContentType="application/vnd.openxmlformats-officedocument.drawingml.chart+xml"/>
  <Override PartName="/xl/drawings/drawing42.xml" ContentType="application/vnd.openxmlformats-officedocument.drawingml.chartshapes+xml"/>
  <Override PartName="/xl/charts/chart39.xml" ContentType="application/vnd.openxmlformats-officedocument.drawingml.chart+xml"/>
  <Override PartName="/xl/drawings/drawing43.xml" ContentType="application/vnd.openxmlformats-officedocument.drawingml.chartshapes+xml"/>
  <Override PartName="/xl/charts/chart40.xml" ContentType="application/vnd.openxmlformats-officedocument.drawingml.chart+xml"/>
  <Override PartName="/xl/drawings/drawing44.xml" ContentType="application/vnd.openxmlformats-officedocument.drawingml.chartshapes+xml"/>
  <Override PartName="/xl/charts/chart41.xml" ContentType="application/vnd.openxmlformats-officedocument.drawingml.chart+xml"/>
  <Override PartName="/xl/drawings/drawing45.xml" ContentType="application/vnd.openxmlformats-officedocument.drawingml.chartshapes+xml"/>
  <Override PartName="/xl/charts/chart42.xml" ContentType="application/vnd.openxmlformats-officedocument.drawingml.chart+xml"/>
  <Override PartName="/xl/drawings/drawing46.xml" ContentType="application/vnd.openxmlformats-officedocument.drawingml.chartshapes+xml"/>
  <Override PartName="/xl/charts/chart43.xml" ContentType="application/vnd.openxmlformats-officedocument.drawingml.chart+xml"/>
  <Override PartName="/xl/drawings/drawing47.xml" ContentType="application/vnd.openxmlformats-officedocument.drawingml.chartshapes+xml"/>
  <Override PartName="/xl/charts/chart44.xml" ContentType="application/vnd.openxmlformats-officedocument.drawingml.chart+xml"/>
  <Override PartName="/xl/drawings/drawing48.xml" ContentType="application/vnd.openxmlformats-officedocument.drawingml.chartshapes+xml"/>
  <Override PartName="/xl/charts/chart45.xml" ContentType="application/vnd.openxmlformats-officedocument.drawingml.chart+xml"/>
  <Override PartName="/xl/drawings/drawing49.xml" ContentType="application/vnd.openxmlformats-officedocument.drawingml.chartshapes+xml"/>
  <Override PartName="/xl/charts/chart46.xml" ContentType="application/vnd.openxmlformats-officedocument.drawingml.chart+xml"/>
  <Override PartName="/xl/drawings/drawing50.xml" ContentType="application/vnd.openxmlformats-officedocument.drawingml.chartshapes+xml"/>
  <Override PartName="/xl/charts/chart47.xml" ContentType="application/vnd.openxmlformats-officedocument.drawingml.chart+xml"/>
  <Override PartName="/xl/drawings/drawing51.xml" ContentType="application/vnd.openxmlformats-officedocument.drawingml.chartshapes+xml"/>
  <Override PartName="/xl/charts/chart48.xml" ContentType="application/vnd.openxmlformats-officedocument.drawingml.chart+xml"/>
  <Override PartName="/xl/drawings/drawing52.xml" ContentType="application/vnd.openxmlformats-officedocument.drawingml.chartshapes+xml"/>
  <Override PartName="/xl/charts/chart49.xml" ContentType="application/vnd.openxmlformats-officedocument.drawingml.chart+xml"/>
  <Override PartName="/xl/drawings/drawing53.xml" ContentType="application/vnd.openxmlformats-officedocument.drawingml.chartshapes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charts/chart51.xml" ContentType="application/vnd.openxmlformats-officedocument.drawingml.chart+xml"/>
  <Override PartName="/xl/drawings/drawing55.xml" ContentType="application/vnd.openxmlformats-officedocument.drawingml.chartshapes+xml"/>
  <Override PartName="/xl/charts/chart52.xml" ContentType="application/vnd.openxmlformats-officedocument.drawingml.chart+xml"/>
  <Override PartName="/xl/drawings/drawing56.xml" ContentType="application/vnd.openxmlformats-officedocument.drawingml.chartshapes+xml"/>
  <Override PartName="/xl/charts/chart53.xml" ContentType="application/vnd.openxmlformats-officedocument.drawingml.chart+xml"/>
  <Override PartName="/xl/drawings/drawing57.xml" ContentType="application/vnd.openxmlformats-officedocument.drawingml.chartshapes+xml"/>
  <Override PartName="/xl/charts/chart54.xml" ContentType="application/vnd.openxmlformats-officedocument.drawingml.chart+xml"/>
  <Override PartName="/xl/drawings/drawing58.xml" ContentType="application/vnd.openxmlformats-officedocument.drawingml.chartshapes+xml"/>
  <Override PartName="/xl/charts/chart55.xml" ContentType="application/vnd.openxmlformats-officedocument.drawingml.chart+xml"/>
  <Override PartName="/xl/drawings/drawing59.xml" ContentType="application/vnd.openxmlformats-officedocument.drawingml.chartshapes+xml"/>
  <Override PartName="/xl/charts/chart56.xml" ContentType="application/vnd.openxmlformats-officedocument.drawingml.chart+xml"/>
  <Override PartName="/xl/drawings/drawing60.xml" ContentType="application/vnd.openxmlformats-officedocument.drawingml.chartshapes+xml"/>
  <Override PartName="/xl/charts/chart57.xml" ContentType="application/vnd.openxmlformats-officedocument.drawingml.chart+xml"/>
  <Override PartName="/xl/drawings/drawing61.xml" ContentType="application/vnd.openxmlformats-officedocument.drawingml.chartshapes+xml"/>
  <Override PartName="/xl/charts/chart58.xml" ContentType="application/vnd.openxmlformats-officedocument.drawingml.chart+xml"/>
  <Override PartName="/xl/drawings/drawing62.xml" ContentType="application/vnd.openxmlformats-officedocument.drawingml.chartshapes+xml"/>
  <Override PartName="/xl/charts/chart59.xml" ContentType="application/vnd.openxmlformats-officedocument.drawingml.chart+xml"/>
  <Override PartName="/xl/drawings/drawing63.xml" ContentType="application/vnd.openxmlformats-officedocument.drawingml.chartshapes+xml"/>
  <Override PartName="/xl/charts/chart60.xml" ContentType="application/vnd.openxmlformats-officedocument.drawingml.chart+xml"/>
  <Override PartName="/xl/drawings/drawing64.xml" ContentType="application/vnd.openxmlformats-officedocument.drawingml.chartshapes+xml"/>
  <Override PartName="/xl/charts/chart61.xml" ContentType="application/vnd.openxmlformats-officedocument.drawingml.chart+xml"/>
  <Override PartName="/xl/drawings/drawing65.xml" ContentType="application/vnd.openxmlformats-officedocument.drawingml.chartshapes+xml"/>
  <Override PartName="/xl/charts/chart62.xml" ContentType="application/vnd.openxmlformats-officedocument.drawingml.chart+xml"/>
  <Override PartName="/xl/drawings/drawing66.xml" ContentType="application/vnd.openxmlformats-officedocument.drawingml.chartshapes+xml"/>
  <Override PartName="/xl/charts/chart63.xml" ContentType="application/vnd.openxmlformats-officedocument.drawingml.chart+xml"/>
  <Override PartName="/xl/drawings/drawing67.xml" ContentType="application/vnd.openxmlformats-officedocument.drawingml.chartshapes+xml"/>
  <Override PartName="/xl/charts/chart64.xml" ContentType="application/vnd.openxmlformats-officedocument.drawingml.chart+xml"/>
  <Override PartName="/xl/drawings/drawing68.xml" ContentType="application/vnd.openxmlformats-officedocument.drawingml.chartshapes+xml"/>
  <Override PartName="/xl/charts/chart65.xml" ContentType="application/vnd.openxmlformats-officedocument.drawingml.chart+xml"/>
  <Override PartName="/xl/drawings/drawing69.xml" ContentType="application/vnd.openxmlformats-officedocument.drawingml.chartshapes+xml"/>
  <Override PartName="/xl/charts/chart66.xml" ContentType="application/vnd.openxmlformats-officedocument.drawingml.chart+xml"/>
  <Override PartName="/xl/drawings/drawing70.xml" ContentType="application/vnd.openxmlformats-officedocument.drawingml.chartshapes+xml"/>
  <Override PartName="/xl/charts/chart67.xml" ContentType="application/vnd.openxmlformats-officedocument.drawingml.chart+xml"/>
  <Override PartName="/xl/drawings/drawing71.xml" ContentType="application/vnd.openxmlformats-officedocument.drawingml.chartshapes+xml"/>
  <Override PartName="/xl/charts/chart68.xml" ContentType="application/vnd.openxmlformats-officedocument.drawingml.chart+xml"/>
  <Override PartName="/xl/drawings/drawing72.xml" ContentType="application/vnd.openxmlformats-officedocument.drawingml.chartshapes+xml"/>
  <Override PartName="/xl/charts/chart69.xml" ContentType="application/vnd.openxmlformats-officedocument.drawingml.chart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drawings/drawing76.xml" ContentType="application/vnd.openxmlformats-officedocument.drawingml.chartshapes+xml"/>
  <Override PartName="/xl/charts/chart73.xml" ContentType="application/vnd.openxmlformats-officedocument.drawingml.chart+xml"/>
  <Override PartName="/xl/drawings/drawing77.xml" ContentType="application/vnd.openxmlformats-officedocument.drawingml.chartshapes+xml"/>
  <Override PartName="/xl/charts/chart74.xml" ContentType="application/vnd.openxmlformats-officedocument.drawingml.chart+xml"/>
  <Override PartName="/xl/drawings/drawing78.xml" ContentType="application/vnd.openxmlformats-officedocument.drawingml.chartshapes+xml"/>
  <Override PartName="/xl/charts/chart75.xml" ContentType="application/vnd.openxmlformats-officedocument.drawingml.chart+xml"/>
  <Override PartName="/xl/drawings/drawing79.xml" ContentType="application/vnd.openxmlformats-officedocument.drawingml.chartshapes+xml"/>
  <Override PartName="/xl/charts/chart76.xml" ContentType="application/vnd.openxmlformats-officedocument.drawingml.chart+xml"/>
  <Override PartName="/xl/drawings/drawing80.xml" ContentType="application/vnd.openxmlformats-officedocument.drawingml.chartshapes+xml"/>
  <Override PartName="/xl/charts/chart77.xml" ContentType="application/vnd.openxmlformats-officedocument.drawingml.chart+xml"/>
  <Override PartName="/xl/drawings/drawing81.xml" ContentType="application/vnd.openxmlformats-officedocument.drawingml.chartshapes+xml"/>
  <Override PartName="/xl/charts/chart78.xml" ContentType="application/vnd.openxmlformats-officedocument.drawingml.chart+xml"/>
  <Override PartName="/xl/drawings/drawing82.xml" ContentType="application/vnd.openxmlformats-officedocument.drawingml.chartshapes+xml"/>
  <Override PartName="/xl/charts/chart79.xml" ContentType="application/vnd.openxmlformats-officedocument.drawingml.chart+xml"/>
  <Override PartName="/xl/drawings/drawing83.xml" ContentType="application/vnd.openxmlformats-officedocument.drawingml.chartshapes+xml"/>
  <Override PartName="/xl/charts/chart80.xml" ContentType="application/vnd.openxmlformats-officedocument.drawingml.chart+xml"/>
  <Override PartName="/xl/drawings/drawing84.xml" ContentType="application/vnd.openxmlformats-officedocument.drawingml.chartshapes+xml"/>
  <Override PartName="/xl/charts/chart81.xml" ContentType="application/vnd.openxmlformats-officedocument.drawingml.chart+xml"/>
  <Override PartName="/xl/drawings/drawing85.xml" ContentType="application/vnd.openxmlformats-officedocument.drawingml.chartshapes+xml"/>
  <Override PartName="/xl/charts/chart82.xml" ContentType="application/vnd.openxmlformats-officedocument.drawingml.chart+xml"/>
  <Override PartName="/xl/drawings/drawing86.xml" ContentType="application/vnd.openxmlformats-officedocument.drawingml.chartshapes+xml"/>
  <Override PartName="/xl/charts/chart83.xml" ContentType="application/vnd.openxmlformats-officedocument.drawingml.chart+xml"/>
  <Override PartName="/xl/drawings/drawing87.xml" ContentType="application/vnd.openxmlformats-officedocument.drawingml.chartshapes+xml"/>
  <Override PartName="/xl/charts/chart84.xml" ContentType="application/vnd.openxmlformats-officedocument.drawingml.chart+xml"/>
  <Override PartName="/xl/drawings/drawing88.xml" ContentType="application/vnd.openxmlformats-officedocument.drawingml.chartshapes+xml"/>
  <Override PartName="/xl/charts/chart85.xml" ContentType="application/vnd.openxmlformats-officedocument.drawingml.chart+xml"/>
  <Override PartName="/xl/drawings/drawing89.xml" ContentType="application/vnd.openxmlformats-officedocument.drawingml.chartshapes+xml"/>
  <Override PartName="/xl/charts/chart86.xml" ContentType="application/vnd.openxmlformats-officedocument.drawingml.chart+xml"/>
  <Override PartName="/xl/drawings/drawing90.xml" ContentType="application/vnd.openxmlformats-officedocument.drawingml.chartshapes+xml"/>
  <Override PartName="/xl/charts/chart87.xml" ContentType="application/vnd.openxmlformats-officedocument.drawingml.chart+xml"/>
  <Override PartName="/xl/drawings/drawing91.xml" ContentType="application/vnd.openxmlformats-officedocument.drawingml.chartshapes+xml"/>
  <Override PartName="/xl/charts/chart88.xml" ContentType="application/vnd.openxmlformats-officedocument.drawingml.chart+xml"/>
  <Override PartName="/xl/drawings/drawing92.xml" ContentType="application/vnd.openxmlformats-officedocument.drawingml.chartshapes+xml"/>
  <Override PartName="/xl/charts/chart89.xml" ContentType="application/vnd.openxmlformats-officedocument.drawingml.chart+xml"/>
  <Override PartName="/xl/drawings/drawing93.xml" ContentType="application/vnd.openxmlformats-officedocument.drawingml.chartshapes+xml"/>
  <Override PartName="/xl/charts/chart90.xml" ContentType="application/vnd.openxmlformats-officedocument.drawingml.chart+xml"/>
  <Override PartName="/xl/drawings/drawing94.xml" ContentType="application/vnd.openxmlformats-officedocument.drawingml.chartshapes+xml"/>
  <Override PartName="/xl/charts/chart91.xml" ContentType="application/vnd.openxmlformats-officedocument.drawingml.chart+xml"/>
  <Override PartName="/xl/drawings/drawing95.xml" ContentType="application/vnd.openxmlformats-officedocument.drawingml.chartshapes+xml"/>
  <Override PartName="/xl/charts/chart92.xml" ContentType="application/vnd.openxmlformats-officedocument.drawingml.chart+xml"/>
  <Override PartName="/xl/drawings/drawing96.xml" ContentType="application/vnd.openxmlformats-officedocument.drawingml.chartshapes+xml"/>
  <Override PartName="/xl/charts/chart93.xml" ContentType="application/vnd.openxmlformats-officedocument.drawingml.chart+xml"/>
  <Override PartName="/xl/drawings/drawing97.xml" ContentType="application/vnd.openxmlformats-officedocument.drawingml.chartshapes+xml"/>
  <Override PartName="/xl/charts/chart94.xml" ContentType="application/vnd.openxmlformats-officedocument.drawingml.chart+xml"/>
  <Override PartName="/xl/drawings/drawing98.xml" ContentType="application/vnd.openxmlformats-officedocument.drawingml.chartshapes+xml"/>
  <Override PartName="/xl/charts/chart95.xml" ContentType="application/vnd.openxmlformats-officedocument.drawingml.chart+xml"/>
  <Override PartName="/xl/drawings/drawing99.xml" ContentType="application/vnd.openxmlformats-officedocument.drawingml.chartshapes+xml"/>
  <Override PartName="/xl/charts/chart96.xml" ContentType="application/vnd.openxmlformats-officedocument.drawingml.chart+xml"/>
  <Override PartName="/xl/drawings/drawing100.xml" ContentType="application/vnd.openxmlformats-officedocument.drawingml.chartshapes+xml"/>
  <Override PartName="/xl/charts/chart97.xml" ContentType="application/vnd.openxmlformats-officedocument.drawingml.chart+xml"/>
  <Override PartName="/xl/drawings/drawing101.xml" ContentType="application/vnd.openxmlformats-officedocument.drawingml.chartshapes+xml"/>
  <Override PartName="/xl/charts/chart98.xml" ContentType="application/vnd.openxmlformats-officedocument.drawingml.chart+xml"/>
  <Override PartName="/xl/drawings/drawing102.xml" ContentType="application/vnd.openxmlformats-officedocument.drawingml.chartshapes+xml"/>
  <Override PartName="/xl/charts/chart99.xml" ContentType="application/vnd.openxmlformats-officedocument.drawingml.chart+xml"/>
  <Override PartName="/xl/drawings/drawing103.xml" ContentType="application/vnd.openxmlformats-officedocument.drawingml.chartshapes+xml"/>
  <Override PartName="/xl/charts/chart100.xml" ContentType="application/vnd.openxmlformats-officedocument.drawingml.chart+xml"/>
  <Override PartName="/xl/drawings/drawing104.xml" ContentType="application/vnd.openxmlformats-officedocument.drawingml.chartshapes+xml"/>
  <Override PartName="/xl/charts/chart101.xml" ContentType="application/vnd.openxmlformats-officedocument.drawingml.chart+xml"/>
  <Override PartName="/xl/drawings/drawing105.xml" ContentType="application/vnd.openxmlformats-officedocument.drawingml.chartshapes+xml"/>
  <Override PartName="/xl/charts/chart102.xml" ContentType="application/vnd.openxmlformats-officedocument.drawingml.chart+xml"/>
  <Override PartName="/xl/drawings/drawing106.xml" ContentType="application/vnd.openxmlformats-officedocument.drawingml.chartshapes+xml"/>
  <Override PartName="/xl/charts/chart103.xml" ContentType="application/vnd.openxmlformats-officedocument.drawingml.chart+xml"/>
  <Override PartName="/xl/drawings/drawing107.xml" ContentType="application/vnd.openxmlformats-officedocument.drawingml.chartshapes+xml"/>
  <Override PartName="/xl/charts/chart104.xml" ContentType="application/vnd.openxmlformats-officedocument.drawingml.chart+xml"/>
  <Override PartName="/xl/drawings/drawing108.xml" ContentType="application/vnd.openxmlformats-officedocument.drawingml.chartshapes+xml"/>
  <Override PartName="/xl/charts/chart105.xml" ContentType="application/vnd.openxmlformats-officedocument.drawingml.chart+xml"/>
  <Override PartName="/xl/drawings/drawing109.xml" ContentType="application/vnd.openxmlformats-officedocument.drawingml.chartshapes+xml"/>
  <Override PartName="/xl/charts/chart106.xml" ContentType="application/vnd.openxmlformats-officedocument.drawingml.chart+xml"/>
  <Override PartName="/xl/drawings/drawing110.xml" ContentType="application/vnd.openxmlformats-officedocument.drawingml.chartshapes+xml"/>
  <Override PartName="/xl/charts/chart107.xml" ContentType="application/vnd.openxmlformats-officedocument.drawingml.chart+xml"/>
  <Override PartName="/xl/drawings/drawing111.xml" ContentType="application/vnd.openxmlformats-officedocument.drawingml.chartshapes+xml"/>
  <Override PartName="/xl/charts/chart108.xml" ContentType="application/vnd.openxmlformats-officedocument.drawingml.chart+xml"/>
  <Override PartName="/xl/drawings/drawing112.xml" ContentType="application/vnd.openxmlformats-officedocument.drawingml.chartshapes+xml"/>
  <Override PartName="/xl/charts/chart109.xml" ContentType="application/vnd.openxmlformats-officedocument.drawingml.chart+xml"/>
  <Override PartName="/xl/drawings/drawing113.xml" ContentType="application/vnd.openxmlformats-officedocument.drawingml.chartshapes+xml"/>
  <Override PartName="/xl/charts/chart110.xml" ContentType="application/vnd.openxmlformats-officedocument.drawingml.chart+xml"/>
  <Override PartName="/xl/drawings/drawing114.xml" ContentType="application/vnd.openxmlformats-officedocument.drawingml.chartshapes+xml"/>
  <Override PartName="/xl/charts/chart111.xml" ContentType="application/vnd.openxmlformats-officedocument.drawingml.chart+xml"/>
  <Override PartName="/xl/drawings/drawing115.xml" ContentType="application/vnd.openxmlformats-officedocument.drawingml.chartshapes+xml"/>
  <Override PartName="/xl/charts/chart112.xml" ContentType="application/vnd.openxmlformats-officedocument.drawingml.chart+xml"/>
  <Override PartName="/xl/drawings/drawing116.xml" ContentType="application/vnd.openxmlformats-officedocument.drawingml.chartshapes+xml"/>
  <Override PartName="/xl/charts/chart113.xml" ContentType="application/vnd.openxmlformats-officedocument.drawingml.chart+xml"/>
  <Override PartName="/xl/drawings/drawing117.xml" ContentType="application/vnd.openxmlformats-officedocument.drawingml.chartshapes+xml"/>
  <Override PartName="/xl/charts/chart114.xml" ContentType="application/vnd.openxmlformats-officedocument.drawingml.chart+xml"/>
  <Override PartName="/xl/drawings/drawing118.xml" ContentType="application/vnd.openxmlformats-officedocument.drawingml.chartshapes+xml"/>
  <Override PartName="/xl/charts/chart115.xml" ContentType="application/vnd.openxmlformats-officedocument.drawingml.chart+xml"/>
  <Override PartName="/xl/drawings/drawing119.xml" ContentType="application/vnd.openxmlformats-officedocument.drawingml.chartshapes+xml"/>
  <Override PartName="/xl/charts/chart116.xml" ContentType="application/vnd.openxmlformats-officedocument.drawingml.chart+xml"/>
  <Override PartName="/xl/drawings/drawing120.xml" ContentType="application/vnd.openxmlformats-officedocument.drawingml.chartshapes+xml"/>
  <Override PartName="/xl/charts/chart117.xml" ContentType="application/vnd.openxmlformats-officedocument.drawingml.chart+xml"/>
  <Override PartName="/xl/drawings/drawing121.xml" ContentType="application/vnd.openxmlformats-officedocument.drawingml.chartshapes+xml"/>
  <Override PartName="/xl/charts/chart118.xml" ContentType="application/vnd.openxmlformats-officedocument.drawingml.chart+xml"/>
  <Override PartName="/xl/drawings/drawing122.xml" ContentType="application/vnd.openxmlformats-officedocument.drawingml.chartshapes+xml"/>
  <Override PartName="/xl/charts/chart119.xml" ContentType="application/vnd.openxmlformats-officedocument.drawingml.chart+xml"/>
  <Override PartName="/xl/drawings/drawing123.xml" ContentType="application/vnd.openxmlformats-officedocument.drawingml.chartshapes+xml"/>
  <Override PartName="/xl/charts/chart120.xml" ContentType="application/vnd.openxmlformats-officedocument.drawingml.chart+xml"/>
  <Override PartName="/xl/drawings/drawing124.xml" ContentType="application/vnd.openxmlformats-officedocument.drawingml.chartshapes+xml"/>
  <Override PartName="/xl/charts/chart121.xml" ContentType="application/vnd.openxmlformats-officedocument.drawingml.chart+xml"/>
  <Override PartName="/xl/drawings/drawing125.xml" ContentType="application/vnd.openxmlformats-officedocument.drawingml.chartshapes+xml"/>
  <Override PartName="/xl/charts/chart122.xml" ContentType="application/vnd.openxmlformats-officedocument.drawingml.chart+xml"/>
  <Override PartName="/xl/drawings/drawing126.xml" ContentType="application/vnd.openxmlformats-officedocument.drawingml.chartshapes+xml"/>
  <Override PartName="/xl/charts/chart123.xml" ContentType="application/vnd.openxmlformats-officedocument.drawingml.chart+xml"/>
  <Override PartName="/xl/drawings/drawing127.xml" ContentType="application/vnd.openxmlformats-officedocument.drawingml.chartshapes+xml"/>
  <Override PartName="/xl/charts/chart124.xml" ContentType="application/vnd.openxmlformats-officedocument.drawingml.chart+xml"/>
  <Override PartName="/xl/drawings/drawing128.xml" ContentType="application/vnd.openxmlformats-officedocument.drawingml.chartshapes+xml"/>
  <Override PartName="/xl/charts/chart125.xml" ContentType="application/vnd.openxmlformats-officedocument.drawingml.chart+xml"/>
  <Override PartName="/xl/drawings/drawing129.xml" ContentType="application/vnd.openxmlformats-officedocument.drawingml.chartshapes+xml"/>
  <Override PartName="/xl/charts/chart126.xml" ContentType="application/vnd.openxmlformats-officedocument.drawingml.chart+xml"/>
  <Override PartName="/xl/drawings/drawing130.xml" ContentType="application/vnd.openxmlformats-officedocument.drawingml.chartshapes+xml"/>
  <Override PartName="/xl/charts/chart127.xml" ContentType="application/vnd.openxmlformats-officedocument.drawingml.chart+xml"/>
  <Override PartName="/xl/drawings/drawing131.xml" ContentType="application/vnd.openxmlformats-officedocument.drawingml.chartshapes+xml"/>
  <Override PartName="/xl/charts/chart128.xml" ContentType="application/vnd.openxmlformats-officedocument.drawingml.chart+xml"/>
  <Override PartName="/xl/drawings/drawing132.xml" ContentType="application/vnd.openxmlformats-officedocument.drawingml.chartshapes+xml"/>
  <Override PartName="/xl/charts/chart129.xml" ContentType="application/vnd.openxmlformats-officedocument.drawingml.chart+xml"/>
  <Override PartName="/xl/drawings/drawing133.xml" ContentType="application/vnd.openxmlformats-officedocument.drawingml.chartshapes+xml"/>
  <Override PartName="/xl/charts/chart130.xml" ContentType="application/vnd.openxmlformats-officedocument.drawingml.chart+xml"/>
  <Override PartName="/xl/drawings/drawing134.xml" ContentType="application/vnd.openxmlformats-officedocument.drawingml.chartshapes+xml"/>
  <Override PartName="/xl/charts/chart131.xml" ContentType="application/vnd.openxmlformats-officedocument.drawingml.chart+xml"/>
  <Override PartName="/xl/drawings/drawing135.xml" ContentType="application/vnd.openxmlformats-officedocument.drawingml.chartshapes+xml"/>
  <Override PartName="/xl/charts/chart132.xml" ContentType="application/vnd.openxmlformats-officedocument.drawingml.chart+xml"/>
  <Override PartName="/xl/drawings/drawing136.xml" ContentType="application/vnd.openxmlformats-officedocument.drawingml.chartshapes+xml"/>
  <Override PartName="/xl/charts/chart133.xml" ContentType="application/vnd.openxmlformats-officedocument.drawingml.chart+xml"/>
  <Override PartName="/xl/drawings/drawing137.xml" ContentType="application/vnd.openxmlformats-officedocument.drawingml.chartshapes+xml"/>
  <Override PartName="/xl/charts/chart134.xml" ContentType="application/vnd.openxmlformats-officedocument.drawingml.chart+xml"/>
  <Override PartName="/xl/drawings/drawing138.xml" ContentType="application/vnd.openxmlformats-officedocument.drawingml.chartshapes+xml"/>
  <Override PartName="/xl/charts/chart135.xml" ContentType="application/vnd.openxmlformats-officedocument.drawingml.chart+xml"/>
  <Override PartName="/xl/drawings/drawing139.xml" ContentType="application/vnd.openxmlformats-officedocument.drawingml.chartshapes+xml"/>
  <Override PartName="/xl/charts/chart136.xml" ContentType="application/vnd.openxmlformats-officedocument.drawingml.chart+xml"/>
  <Override PartName="/xl/drawings/drawing140.xml" ContentType="application/vnd.openxmlformats-officedocument.drawingml.chartshapes+xml"/>
  <Override PartName="/xl/charts/chart137.xml" ContentType="application/vnd.openxmlformats-officedocument.drawingml.chart+xml"/>
  <Override PartName="/xl/drawings/drawing141.xml" ContentType="application/vnd.openxmlformats-officedocument.drawingml.chartshapes+xml"/>
  <Override PartName="/xl/charts/chart138.xml" ContentType="application/vnd.openxmlformats-officedocument.drawingml.chart+xml"/>
  <Override PartName="/xl/drawings/drawing142.xml" ContentType="application/vnd.openxmlformats-officedocument.drawingml.chartshapes+xml"/>
  <Override PartName="/xl/charts/chart139.xml" ContentType="application/vnd.openxmlformats-officedocument.drawingml.chart+xml"/>
  <Override PartName="/xl/drawings/drawing143.xml" ContentType="application/vnd.openxmlformats-officedocument.drawingml.chartshapes+xml"/>
  <Override PartName="/xl/charts/chart140.xml" ContentType="application/vnd.openxmlformats-officedocument.drawingml.chart+xml"/>
  <Override PartName="/xl/drawings/drawing144.xml" ContentType="application/vnd.openxmlformats-officedocument.drawingml.chartshapes+xml"/>
  <Override PartName="/xl/charts/chart141.xml" ContentType="application/vnd.openxmlformats-officedocument.drawingml.chart+xml"/>
  <Override PartName="/xl/drawings/drawing145.xml" ContentType="application/vnd.openxmlformats-officedocument.drawingml.chartshapes+xml"/>
  <Override PartName="/xl/charts/chart142.xml" ContentType="application/vnd.openxmlformats-officedocument.drawingml.chart+xml"/>
  <Override PartName="/xl/drawings/drawing146.xml" ContentType="application/vnd.openxmlformats-officedocument.drawingml.chartshapes+xml"/>
  <Override PartName="/xl/charts/chart143.xml" ContentType="application/vnd.openxmlformats-officedocument.drawingml.chart+xml"/>
  <Override PartName="/xl/drawings/drawing147.xml" ContentType="application/vnd.openxmlformats-officedocument.drawingml.chartshapes+xml"/>
  <Override PartName="/xl/charts/chart144.xml" ContentType="application/vnd.openxmlformats-officedocument.drawingml.chart+xml"/>
  <Override PartName="/xl/drawings/drawing148.xml" ContentType="application/vnd.openxmlformats-officedocument.drawingml.chartshapes+xml"/>
  <Override PartName="/xl/charts/chart145.xml" ContentType="application/vnd.openxmlformats-officedocument.drawingml.chart+xml"/>
  <Override PartName="/xl/drawings/drawing149.xml" ContentType="application/vnd.openxmlformats-officedocument.drawingml.chartshapes+xml"/>
  <Override PartName="/xl/charts/chart146.xml" ContentType="application/vnd.openxmlformats-officedocument.drawingml.chart+xml"/>
  <Override PartName="/xl/drawings/drawing150.xml" ContentType="application/vnd.openxmlformats-officedocument.drawingml.chartshapes+xml"/>
  <Override PartName="/xl/charts/chart147.xml" ContentType="application/vnd.openxmlformats-officedocument.drawingml.chart+xml"/>
  <Override PartName="/xl/drawings/drawing151.xml" ContentType="application/vnd.openxmlformats-officedocument.drawingml.chartshapes+xml"/>
  <Override PartName="/xl/charts/chart148.xml" ContentType="application/vnd.openxmlformats-officedocument.drawingml.chart+xml"/>
  <Override PartName="/xl/drawings/drawing152.xml" ContentType="application/vnd.openxmlformats-officedocument.drawingml.chartshapes+xml"/>
  <Override PartName="/xl/charts/chart149.xml" ContentType="application/vnd.openxmlformats-officedocument.drawingml.chart+xml"/>
  <Override PartName="/xl/drawings/drawing153.xml" ContentType="application/vnd.openxmlformats-officedocument.drawingml.chartshapes+xml"/>
  <Override PartName="/xl/charts/chart150.xml" ContentType="application/vnd.openxmlformats-officedocument.drawingml.chart+xml"/>
  <Override PartName="/xl/drawings/drawing154.xml" ContentType="application/vnd.openxmlformats-officedocument.drawingml.chartshapes+xml"/>
  <Override PartName="/xl/charts/chart151.xml" ContentType="application/vnd.openxmlformats-officedocument.drawingml.chart+xml"/>
  <Override PartName="/xl/drawings/drawing155.xml" ContentType="application/vnd.openxmlformats-officedocument.drawingml.chartshapes+xml"/>
  <Override PartName="/xl/charts/chart152.xml" ContentType="application/vnd.openxmlformats-officedocument.drawingml.chart+xml"/>
  <Override PartName="/xl/drawings/drawing156.xml" ContentType="application/vnd.openxmlformats-officedocument.drawingml.chartshapes+xml"/>
  <Override PartName="/xl/charts/chart153.xml" ContentType="application/vnd.openxmlformats-officedocument.drawingml.chart+xml"/>
  <Override PartName="/xl/drawings/drawing157.xml" ContentType="application/vnd.openxmlformats-officedocument.drawingml.chartshapes+xml"/>
  <Override PartName="/xl/charts/chart154.xml" ContentType="application/vnd.openxmlformats-officedocument.drawingml.chart+xml"/>
  <Override PartName="/xl/drawings/drawing158.xml" ContentType="application/vnd.openxmlformats-officedocument.drawingml.chartshapes+xml"/>
  <Override PartName="/xl/charts/chart155.xml" ContentType="application/vnd.openxmlformats-officedocument.drawingml.chart+xml"/>
  <Override PartName="/xl/drawings/drawing159.xml" ContentType="application/vnd.openxmlformats-officedocument.drawingml.chartshapes+xml"/>
  <Override PartName="/xl/charts/chart156.xml" ContentType="application/vnd.openxmlformats-officedocument.drawingml.chart+xml"/>
  <Override PartName="/xl/drawings/drawing160.xml" ContentType="application/vnd.openxmlformats-officedocument.drawingml.chartshapes+xml"/>
  <Override PartName="/xl/charts/chart157.xml" ContentType="application/vnd.openxmlformats-officedocument.drawingml.chart+xml"/>
  <Override PartName="/xl/drawings/drawing161.xml" ContentType="application/vnd.openxmlformats-officedocument.drawingml.chartshapes+xml"/>
  <Override PartName="/xl/charts/chart158.xml" ContentType="application/vnd.openxmlformats-officedocument.drawingml.chart+xml"/>
  <Override PartName="/xl/drawings/drawing162.xml" ContentType="application/vnd.openxmlformats-officedocument.drawingml.chartshapes+xml"/>
  <Override PartName="/xl/charts/chart159.xml" ContentType="application/vnd.openxmlformats-officedocument.drawingml.chart+xml"/>
  <Override PartName="/xl/drawings/drawing163.xml" ContentType="application/vnd.openxmlformats-officedocument.drawingml.chartshapes+xml"/>
  <Override PartName="/xl/charts/chart160.xml" ContentType="application/vnd.openxmlformats-officedocument.drawingml.chart+xml"/>
  <Override PartName="/xl/drawings/drawing164.xml" ContentType="application/vnd.openxmlformats-officedocument.drawingml.chartshapes+xml"/>
  <Override PartName="/xl/charts/chart161.xml" ContentType="application/vnd.openxmlformats-officedocument.drawingml.chart+xml"/>
  <Override PartName="/xl/drawings/drawing165.xml" ContentType="application/vnd.openxmlformats-officedocument.drawingml.chartshapes+xml"/>
  <Override PartName="/xl/charts/chart162.xml" ContentType="application/vnd.openxmlformats-officedocument.drawingml.chart+xml"/>
  <Override PartName="/xl/drawings/drawing166.xml" ContentType="application/vnd.openxmlformats-officedocument.drawingml.chartshapes+xml"/>
  <Override PartName="/xl/charts/chart163.xml" ContentType="application/vnd.openxmlformats-officedocument.drawingml.chart+xml"/>
  <Override PartName="/xl/drawings/drawing167.xml" ContentType="application/vnd.openxmlformats-officedocument.drawingml.chartshapes+xml"/>
  <Override PartName="/xl/charts/chart164.xml" ContentType="application/vnd.openxmlformats-officedocument.drawingml.chart+xml"/>
  <Override PartName="/xl/drawings/drawing168.xml" ContentType="application/vnd.openxmlformats-officedocument.drawingml.chartshapes+xml"/>
  <Override PartName="/xl/charts/chart165.xml" ContentType="application/vnd.openxmlformats-officedocument.drawingml.chart+xml"/>
  <Override PartName="/xl/drawings/drawing169.xml" ContentType="application/vnd.openxmlformats-officedocument.drawingml.chartshapes+xml"/>
  <Override PartName="/xl/charts/chart166.xml" ContentType="application/vnd.openxmlformats-officedocument.drawingml.chart+xml"/>
  <Override PartName="/xl/drawings/drawing170.xml" ContentType="application/vnd.openxmlformats-officedocument.drawingml.chartshapes+xml"/>
  <Override PartName="/xl/charts/chart167.xml" ContentType="application/vnd.openxmlformats-officedocument.drawingml.chart+xml"/>
  <Override PartName="/xl/drawings/drawing171.xml" ContentType="application/vnd.openxmlformats-officedocument.drawingml.chartshapes+xml"/>
  <Override PartName="/xl/charts/chart168.xml" ContentType="application/vnd.openxmlformats-officedocument.drawingml.chart+xml"/>
  <Override PartName="/xl/drawings/drawing172.xml" ContentType="application/vnd.openxmlformats-officedocument.drawingml.chartshapes+xml"/>
  <Override PartName="/xl/charts/chart169.xml" ContentType="application/vnd.openxmlformats-officedocument.drawingml.chart+xml"/>
  <Override PartName="/xl/drawings/drawing173.xml" ContentType="application/vnd.openxmlformats-officedocument.drawingml.chartshapes+xml"/>
  <Override PartName="/xl/charts/chart170.xml" ContentType="application/vnd.openxmlformats-officedocument.drawingml.chart+xml"/>
  <Override PartName="/xl/drawings/drawing174.xml" ContentType="application/vnd.openxmlformats-officedocument.drawingml.chartshapes+xml"/>
  <Override PartName="/xl/charts/chart171.xml" ContentType="application/vnd.openxmlformats-officedocument.drawingml.chart+xml"/>
  <Override PartName="/xl/drawings/drawing175.xml" ContentType="application/vnd.openxmlformats-officedocument.drawingml.chartshapes+xml"/>
  <Override PartName="/xl/charts/chart172.xml" ContentType="application/vnd.openxmlformats-officedocument.drawingml.chart+xml"/>
  <Override PartName="/xl/drawings/drawing176.xml" ContentType="application/vnd.openxmlformats-officedocument.drawingml.chartshapes+xml"/>
  <Override PartName="/xl/charts/chart173.xml" ContentType="application/vnd.openxmlformats-officedocument.drawingml.chart+xml"/>
  <Override PartName="/xl/drawings/drawing177.xml" ContentType="application/vnd.openxmlformats-officedocument.drawingml.chartshapes+xml"/>
  <Override PartName="/xl/charts/chart174.xml" ContentType="application/vnd.openxmlformats-officedocument.drawingml.chart+xml"/>
  <Override PartName="/xl/drawings/drawing178.xml" ContentType="application/vnd.openxmlformats-officedocument.drawingml.chartshapes+xml"/>
  <Override PartName="/xl/charts/chart175.xml" ContentType="application/vnd.openxmlformats-officedocument.drawingml.chart+xml"/>
  <Override PartName="/xl/drawings/drawing179.xml" ContentType="application/vnd.openxmlformats-officedocument.drawingml.chartshapes+xml"/>
  <Override PartName="/xl/charts/chart176.xml" ContentType="application/vnd.openxmlformats-officedocument.drawingml.chart+xml"/>
  <Override PartName="/xl/drawings/drawing180.xml" ContentType="application/vnd.openxmlformats-officedocument.drawingml.chartshapes+xml"/>
  <Override PartName="/xl/charts/chart177.xml" ContentType="application/vnd.openxmlformats-officedocument.drawingml.chart+xml"/>
  <Override PartName="/xl/drawings/drawing181.xml" ContentType="application/vnd.openxmlformats-officedocument.drawingml.chartshapes+xml"/>
  <Override PartName="/xl/charts/chart178.xml" ContentType="application/vnd.openxmlformats-officedocument.drawingml.chart+xml"/>
  <Override PartName="/xl/drawings/drawing182.xml" ContentType="application/vnd.openxmlformats-officedocument.drawingml.chartshapes+xml"/>
  <Override PartName="/xl/charts/chart179.xml" ContentType="application/vnd.openxmlformats-officedocument.drawingml.chart+xml"/>
  <Override PartName="/xl/drawings/drawing183.xml" ContentType="application/vnd.openxmlformats-officedocument.drawingml.chartshapes+xml"/>
  <Override PartName="/xl/charts/chart180.xml" ContentType="application/vnd.openxmlformats-officedocument.drawingml.chart+xml"/>
  <Override PartName="/xl/drawings/drawing184.xml" ContentType="application/vnd.openxmlformats-officedocument.drawingml.chartshapes+xml"/>
  <Override PartName="/xl/charts/chart181.xml" ContentType="application/vnd.openxmlformats-officedocument.drawingml.chart+xml"/>
  <Override PartName="/xl/drawings/drawing185.xml" ContentType="application/vnd.openxmlformats-officedocument.drawingml.chartshapes+xml"/>
  <Override PartName="/xl/charts/chart182.xml" ContentType="application/vnd.openxmlformats-officedocument.drawingml.chart+xml"/>
  <Override PartName="/xl/drawings/drawing186.xml" ContentType="application/vnd.openxmlformats-officedocument.drawingml.chartshapes+xml"/>
  <Override PartName="/xl/charts/chart183.xml" ContentType="application/vnd.openxmlformats-officedocument.drawingml.chart+xml"/>
  <Override PartName="/xl/drawings/drawing187.xml" ContentType="application/vnd.openxmlformats-officedocument.drawingml.chartshapes+xml"/>
  <Override PartName="/xl/charts/chart184.xml" ContentType="application/vnd.openxmlformats-officedocument.drawingml.chart+xml"/>
  <Override PartName="/xl/drawings/drawing188.xml" ContentType="application/vnd.openxmlformats-officedocument.drawingml.chartshapes+xml"/>
  <Override PartName="/xl/charts/chart185.xml" ContentType="application/vnd.openxmlformats-officedocument.drawingml.chart+xml"/>
  <Override PartName="/xl/drawings/drawing189.xml" ContentType="application/vnd.openxmlformats-officedocument.drawingml.chartshapes+xml"/>
  <Override PartName="/xl/charts/chart186.xml" ContentType="application/vnd.openxmlformats-officedocument.drawingml.chart+xml"/>
  <Override PartName="/xl/drawings/drawing190.xml" ContentType="application/vnd.openxmlformats-officedocument.drawingml.chartshapes+xml"/>
  <Override PartName="/xl/charts/chart187.xml" ContentType="application/vnd.openxmlformats-officedocument.drawingml.chart+xml"/>
  <Override PartName="/xl/drawings/drawing191.xml" ContentType="application/vnd.openxmlformats-officedocument.drawingml.chartshapes+xml"/>
  <Override PartName="/xl/charts/chart188.xml" ContentType="application/vnd.openxmlformats-officedocument.drawingml.chart+xml"/>
  <Override PartName="/xl/drawings/drawing192.xml" ContentType="application/vnd.openxmlformats-officedocument.drawingml.chartshapes+xml"/>
  <Override PartName="/xl/charts/chart189.xml" ContentType="application/vnd.openxmlformats-officedocument.drawingml.chart+xml"/>
  <Override PartName="/xl/drawings/drawing193.xml" ContentType="application/vnd.openxmlformats-officedocument.drawingml.chartshapes+xml"/>
  <Override PartName="/xl/charts/chart190.xml" ContentType="application/vnd.openxmlformats-officedocument.drawingml.chart+xml"/>
  <Override PartName="/xl/drawings/drawing194.xml" ContentType="application/vnd.openxmlformats-officedocument.drawingml.chartshapes+xml"/>
  <Override PartName="/xl/charts/chart191.xml" ContentType="application/vnd.openxmlformats-officedocument.drawingml.chart+xml"/>
  <Override PartName="/xl/drawings/drawing195.xml" ContentType="application/vnd.openxmlformats-officedocument.drawingml.chartshapes+xml"/>
  <Override PartName="/xl/charts/chart192.xml" ContentType="application/vnd.openxmlformats-officedocument.drawingml.chart+xml"/>
  <Override PartName="/xl/drawings/drawing196.xml" ContentType="application/vnd.openxmlformats-officedocument.drawingml.chartshapes+xml"/>
  <Override PartName="/xl/charts/chart193.xml" ContentType="application/vnd.openxmlformats-officedocument.drawingml.chart+xml"/>
  <Override PartName="/xl/drawings/drawing197.xml" ContentType="application/vnd.openxmlformats-officedocument.drawingml.chartshapes+xml"/>
  <Override PartName="/xl/charts/chart194.xml" ContentType="application/vnd.openxmlformats-officedocument.drawingml.chart+xml"/>
  <Override PartName="/xl/drawings/drawing198.xml" ContentType="application/vnd.openxmlformats-officedocument.drawingml.chartshapes+xml"/>
  <Override PartName="/xl/charts/chart195.xml" ContentType="application/vnd.openxmlformats-officedocument.drawingml.chart+xml"/>
  <Override PartName="/xl/drawings/drawing199.xml" ContentType="application/vnd.openxmlformats-officedocument.drawingml.chartshapes+xml"/>
  <Override PartName="/xl/charts/chart196.xml" ContentType="application/vnd.openxmlformats-officedocument.drawingml.chart+xml"/>
  <Override PartName="/xl/drawings/drawing200.xml" ContentType="application/vnd.openxmlformats-officedocument.drawingml.chartshapes+xml"/>
  <Override PartName="/xl/charts/chart197.xml" ContentType="application/vnd.openxmlformats-officedocument.drawingml.chart+xml"/>
  <Override PartName="/xl/drawings/drawing201.xml" ContentType="application/vnd.openxmlformats-officedocument.drawingml.chartshapes+xml"/>
  <Override PartName="/xl/charts/chart198.xml" ContentType="application/vnd.openxmlformats-officedocument.drawingml.chart+xml"/>
  <Override PartName="/xl/drawings/drawing202.xml" ContentType="application/vnd.openxmlformats-officedocument.drawingml.chartshapes+xml"/>
  <Override PartName="/xl/charts/chart199.xml" ContentType="application/vnd.openxmlformats-officedocument.drawingml.chart+xml"/>
  <Override PartName="/xl/drawings/drawing203.xml" ContentType="application/vnd.openxmlformats-officedocument.drawingml.chartshapes+xml"/>
  <Override PartName="/xl/charts/chart200.xml" ContentType="application/vnd.openxmlformats-officedocument.drawingml.chart+xml"/>
  <Override PartName="/xl/drawings/drawing204.xml" ContentType="application/vnd.openxmlformats-officedocument.drawingml.chartshapes+xml"/>
  <Override PartName="/xl/charts/chart201.xml" ContentType="application/vnd.openxmlformats-officedocument.drawingml.chart+xml"/>
  <Override PartName="/xl/drawings/drawing205.xml" ContentType="application/vnd.openxmlformats-officedocument.drawingml.chartshapes+xml"/>
  <Override PartName="/xl/charts/chart202.xml" ContentType="application/vnd.openxmlformats-officedocument.drawingml.chart+xml"/>
  <Override PartName="/xl/drawings/drawing206.xml" ContentType="application/vnd.openxmlformats-officedocument.drawingml.chartshapes+xml"/>
  <Override PartName="/xl/charts/chart203.xml" ContentType="application/vnd.openxmlformats-officedocument.drawingml.chart+xml"/>
  <Override PartName="/xl/drawings/drawing207.xml" ContentType="application/vnd.openxmlformats-officedocument.drawingml.chartshapes+xml"/>
  <Override PartName="/xl/charts/chart204.xml" ContentType="application/vnd.openxmlformats-officedocument.drawingml.chart+xml"/>
  <Override PartName="/xl/drawings/drawing208.xml" ContentType="application/vnd.openxmlformats-officedocument.drawingml.chartshapes+xml"/>
  <Override PartName="/xl/charts/chart205.xml" ContentType="application/vnd.openxmlformats-officedocument.drawingml.chart+xml"/>
  <Override PartName="/xl/drawings/drawing209.xml" ContentType="application/vnd.openxmlformats-officedocument.drawingml.chartshapes+xml"/>
  <Override PartName="/xl/charts/chart206.xml" ContentType="application/vnd.openxmlformats-officedocument.drawingml.chart+xml"/>
  <Override PartName="/xl/drawings/drawing210.xml" ContentType="application/vnd.openxmlformats-officedocument.drawingml.chartshapes+xml"/>
  <Override PartName="/xl/charts/chart207.xml" ContentType="application/vnd.openxmlformats-officedocument.drawingml.chart+xml"/>
  <Override PartName="/xl/drawings/drawing211.xml" ContentType="application/vnd.openxmlformats-officedocument.drawingml.chartshapes+xml"/>
  <Override PartName="/xl/charts/chart208.xml" ContentType="application/vnd.openxmlformats-officedocument.drawingml.chart+xml"/>
  <Override PartName="/xl/drawings/drawing212.xml" ContentType="application/vnd.openxmlformats-officedocument.drawingml.chartshapes+xml"/>
  <Override PartName="/xl/charts/chart209.xml" ContentType="application/vnd.openxmlformats-officedocument.drawingml.chart+xml"/>
  <Override PartName="/xl/drawings/drawing213.xml" ContentType="application/vnd.openxmlformats-officedocument.drawingml.chartshapes+xml"/>
  <Override PartName="/xl/charts/chart210.xml" ContentType="application/vnd.openxmlformats-officedocument.drawingml.chart+xml"/>
  <Override PartName="/xl/drawings/drawing214.xml" ContentType="application/vnd.openxmlformats-officedocument.drawingml.chartshapes+xml"/>
  <Override PartName="/xl/charts/chart211.xml" ContentType="application/vnd.openxmlformats-officedocument.drawingml.chart+xml"/>
  <Override PartName="/xl/drawings/drawing215.xml" ContentType="application/vnd.openxmlformats-officedocument.drawingml.chartshapes+xml"/>
  <Override PartName="/xl/charts/chart212.xml" ContentType="application/vnd.openxmlformats-officedocument.drawingml.chart+xml"/>
  <Override PartName="/xl/drawings/drawing216.xml" ContentType="application/vnd.openxmlformats-officedocument.drawingml.chartshapes+xml"/>
  <Override PartName="/xl/charts/chart213.xml" ContentType="application/vnd.openxmlformats-officedocument.drawingml.chart+xml"/>
  <Override PartName="/xl/drawings/drawing217.xml" ContentType="application/vnd.openxmlformats-officedocument.drawingml.chartshapes+xml"/>
  <Override PartName="/xl/charts/chart214.xml" ContentType="application/vnd.openxmlformats-officedocument.drawingml.chart+xml"/>
  <Override PartName="/xl/drawings/drawing218.xml" ContentType="application/vnd.openxmlformats-officedocument.drawingml.chartshapes+xml"/>
  <Override PartName="/xl/charts/chart215.xml" ContentType="application/vnd.openxmlformats-officedocument.drawingml.chart+xml"/>
  <Override PartName="/xl/drawings/drawing219.xml" ContentType="application/vnd.openxmlformats-officedocument.drawingml.chartshapes+xml"/>
  <Override PartName="/xl/charts/chart216.xml" ContentType="application/vnd.openxmlformats-officedocument.drawingml.chart+xml"/>
  <Override PartName="/xl/drawings/drawing220.xml" ContentType="application/vnd.openxmlformats-officedocument.drawingml.chartshapes+xml"/>
  <Override PartName="/xl/charts/chart217.xml" ContentType="application/vnd.openxmlformats-officedocument.drawingml.chart+xml"/>
  <Override PartName="/xl/drawings/drawing221.xml" ContentType="application/vnd.openxmlformats-officedocument.drawingml.chartshapes+xml"/>
  <Override PartName="/xl/charts/chart218.xml" ContentType="application/vnd.openxmlformats-officedocument.drawingml.chart+xml"/>
  <Override PartName="/xl/drawings/drawing222.xml" ContentType="application/vnd.openxmlformats-officedocument.drawingml.chartshapes+xml"/>
  <Override PartName="/xl/charts/chart219.xml" ContentType="application/vnd.openxmlformats-officedocument.drawingml.chart+xml"/>
  <Override PartName="/xl/drawings/drawing223.xml" ContentType="application/vnd.openxmlformats-officedocument.drawingml.chartshapes+xml"/>
  <Override PartName="/xl/charts/chart220.xml" ContentType="application/vnd.openxmlformats-officedocument.drawingml.chart+xml"/>
  <Override PartName="/xl/drawings/drawing224.xml" ContentType="application/vnd.openxmlformats-officedocument.drawingml.chartshapes+xml"/>
  <Override PartName="/xl/charts/chart221.xml" ContentType="application/vnd.openxmlformats-officedocument.drawingml.chart+xml"/>
  <Override PartName="/xl/drawings/drawing225.xml" ContentType="application/vnd.openxmlformats-officedocument.drawingml.chartshapes+xml"/>
  <Override PartName="/xl/charts/chart222.xml" ContentType="application/vnd.openxmlformats-officedocument.drawingml.chart+xml"/>
  <Override PartName="/xl/drawings/drawing226.xml" ContentType="application/vnd.openxmlformats-officedocument.drawingml.chartshapes+xml"/>
  <Override PartName="/xl/charts/chart223.xml" ContentType="application/vnd.openxmlformats-officedocument.drawingml.chart+xml"/>
  <Override PartName="/xl/drawings/drawing227.xml" ContentType="application/vnd.openxmlformats-officedocument.drawingml.chartshapes+xml"/>
  <Override PartName="/xl/charts/chart224.xml" ContentType="application/vnd.openxmlformats-officedocument.drawingml.chart+xml"/>
  <Override PartName="/xl/drawings/drawing228.xml" ContentType="application/vnd.openxmlformats-officedocument.drawingml.chartshapes+xml"/>
  <Override PartName="/xl/charts/chart225.xml" ContentType="application/vnd.openxmlformats-officedocument.drawingml.chart+xml"/>
  <Override PartName="/xl/drawings/drawing229.xml" ContentType="application/vnd.openxmlformats-officedocument.drawingml.chartshapes+xml"/>
  <Override PartName="/xl/charts/chart226.xml" ContentType="application/vnd.openxmlformats-officedocument.drawingml.chart+xml"/>
  <Override PartName="/xl/drawings/drawing230.xml" ContentType="application/vnd.openxmlformats-officedocument.drawingml.chartshapes+xml"/>
  <Override PartName="/xl/charts/chart227.xml" ContentType="application/vnd.openxmlformats-officedocument.drawingml.chart+xml"/>
  <Override PartName="/xl/drawings/drawing231.xml" ContentType="application/vnd.openxmlformats-officedocument.drawingml.chartshapes+xml"/>
  <Override PartName="/xl/charts/chart228.xml" ContentType="application/vnd.openxmlformats-officedocument.drawingml.chart+xml"/>
  <Override PartName="/xl/drawings/drawing232.xml" ContentType="application/vnd.openxmlformats-officedocument.drawingml.chartshapes+xml"/>
  <Override PartName="/xl/charts/chart229.xml" ContentType="application/vnd.openxmlformats-officedocument.drawingml.chart+xml"/>
  <Override PartName="/xl/drawings/drawing233.xml" ContentType="application/vnd.openxmlformats-officedocument.drawingml.chartshapes+xml"/>
  <Override PartName="/xl/charts/chart230.xml" ContentType="application/vnd.openxmlformats-officedocument.drawingml.chart+xml"/>
  <Override PartName="/xl/drawings/drawing234.xml" ContentType="application/vnd.openxmlformats-officedocument.drawingml.chartshapes+xml"/>
  <Override PartName="/xl/charts/chart231.xml" ContentType="application/vnd.openxmlformats-officedocument.drawingml.chart+xml"/>
  <Override PartName="/xl/drawings/drawing235.xml" ContentType="application/vnd.openxmlformats-officedocument.drawingml.chartshapes+xml"/>
  <Override PartName="/xl/charts/chart232.xml" ContentType="application/vnd.openxmlformats-officedocument.drawingml.chart+xml"/>
  <Override PartName="/xl/drawings/drawing236.xml" ContentType="application/vnd.openxmlformats-officedocument.drawingml.chartshapes+xml"/>
  <Override PartName="/xl/charts/chart233.xml" ContentType="application/vnd.openxmlformats-officedocument.drawingml.chart+xml"/>
  <Override PartName="/xl/drawings/drawing237.xml" ContentType="application/vnd.openxmlformats-officedocument.drawingml.chartshapes+xml"/>
  <Override PartName="/xl/charts/chart234.xml" ContentType="application/vnd.openxmlformats-officedocument.drawingml.chart+xml"/>
  <Override PartName="/xl/drawings/drawing238.xml" ContentType="application/vnd.openxmlformats-officedocument.drawingml.chartshapes+xml"/>
  <Override PartName="/xl/charts/chart235.xml" ContentType="application/vnd.openxmlformats-officedocument.drawingml.chart+xml"/>
  <Override PartName="/xl/drawings/drawing239.xml" ContentType="application/vnd.openxmlformats-officedocument.drawingml.chartshapes+xml"/>
  <Override PartName="/xl/charts/chart236.xml" ContentType="application/vnd.openxmlformats-officedocument.drawingml.chart+xml"/>
  <Override PartName="/xl/drawings/drawing240.xml" ContentType="application/vnd.openxmlformats-officedocument.drawingml.chartshapes+xml"/>
  <Override PartName="/xl/charts/chart237.xml" ContentType="application/vnd.openxmlformats-officedocument.drawingml.chart+xml"/>
  <Override PartName="/xl/drawings/drawing241.xml" ContentType="application/vnd.openxmlformats-officedocument.drawingml.chartshapes+xml"/>
  <Override PartName="/xl/charts/chart238.xml" ContentType="application/vnd.openxmlformats-officedocument.drawingml.chart+xml"/>
  <Override PartName="/xl/drawings/drawing242.xml" ContentType="application/vnd.openxmlformats-officedocument.drawingml.chartshapes+xml"/>
  <Override PartName="/xl/charts/chart239.xml" ContentType="application/vnd.openxmlformats-officedocument.drawingml.chart+xml"/>
  <Override PartName="/xl/drawings/drawing243.xml" ContentType="application/vnd.openxmlformats-officedocument.drawingml.chartshapes+xml"/>
  <Override PartName="/xl/charts/chart240.xml" ContentType="application/vnd.openxmlformats-officedocument.drawingml.chart+xml"/>
  <Override PartName="/xl/drawings/drawing244.xml" ContentType="application/vnd.openxmlformats-officedocument.drawingml.chartshapes+xml"/>
  <Override PartName="/xl/charts/chart241.xml" ContentType="application/vnd.openxmlformats-officedocument.drawingml.chart+xml"/>
  <Override PartName="/xl/drawings/drawing245.xml" ContentType="application/vnd.openxmlformats-officedocument.drawingml.chartshapes+xml"/>
  <Override PartName="/xl/charts/chart242.xml" ContentType="application/vnd.openxmlformats-officedocument.drawingml.chart+xml"/>
  <Override PartName="/xl/drawings/drawing246.xml" ContentType="application/vnd.openxmlformats-officedocument.drawingml.chartshapes+xml"/>
  <Override PartName="/xl/charts/chart243.xml" ContentType="application/vnd.openxmlformats-officedocument.drawingml.chart+xml"/>
  <Override PartName="/xl/drawings/drawing247.xml" ContentType="application/vnd.openxmlformats-officedocument.drawingml.chartshapes+xml"/>
  <Override PartName="/xl/charts/chart244.xml" ContentType="application/vnd.openxmlformats-officedocument.drawingml.chart+xml"/>
  <Override PartName="/xl/drawings/drawing248.xml" ContentType="application/vnd.openxmlformats-officedocument.drawingml.chartshapes+xml"/>
  <Override PartName="/xl/charts/chart245.xml" ContentType="application/vnd.openxmlformats-officedocument.drawingml.chart+xml"/>
  <Override PartName="/xl/drawings/drawing249.xml" ContentType="application/vnd.openxmlformats-officedocument.drawingml.chartshapes+xml"/>
  <Override PartName="/xl/charts/chart246.xml" ContentType="application/vnd.openxmlformats-officedocument.drawingml.chart+xml"/>
  <Override PartName="/xl/drawings/drawing250.xml" ContentType="application/vnd.openxmlformats-officedocument.drawingml.chartshapes+xml"/>
  <Override PartName="/xl/charts/chart247.xml" ContentType="application/vnd.openxmlformats-officedocument.drawingml.chart+xml"/>
  <Override PartName="/xl/drawings/drawing251.xml" ContentType="application/vnd.openxmlformats-officedocument.drawingml.chartshapes+xml"/>
  <Override PartName="/xl/charts/chart248.xml" ContentType="application/vnd.openxmlformats-officedocument.drawingml.chart+xml"/>
  <Override PartName="/xl/drawings/drawing252.xml" ContentType="application/vnd.openxmlformats-officedocument.drawingml.chartshapes+xml"/>
  <Override PartName="/xl/charts/chart249.xml" ContentType="application/vnd.openxmlformats-officedocument.drawingml.chart+xml"/>
  <Override PartName="/xl/drawings/drawing253.xml" ContentType="application/vnd.openxmlformats-officedocument.drawingml.chartshapes+xml"/>
  <Override PartName="/xl/charts/chart250.xml" ContentType="application/vnd.openxmlformats-officedocument.drawingml.chart+xml"/>
  <Override PartName="/xl/drawings/drawing254.xml" ContentType="application/vnd.openxmlformats-officedocument.drawingml.chartshapes+xml"/>
  <Override PartName="/xl/charts/chart251.xml" ContentType="application/vnd.openxmlformats-officedocument.drawingml.chart+xml"/>
  <Override PartName="/xl/drawings/drawing255.xml" ContentType="application/vnd.openxmlformats-officedocument.drawingml.chartshapes+xml"/>
  <Override PartName="/xl/charts/chart252.xml" ContentType="application/vnd.openxmlformats-officedocument.drawingml.chart+xml"/>
  <Override PartName="/xl/drawings/drawing256.xml" ContentType="application/vnd.openxmlformats-officedocument.drawingml.chartshapes+xml"/>
  <Override PartName="/xl/charts/chart253.xml" ContentType="application/vnd.openxmlformats-officedocument.drawingml.chart+xml"/>
  <Override PartName="/xl/drawings/drawing257.xml" ContentType="application/vnd.openxmlformats-officedocument.drawingml.chartshapes+xml"/>
  <Override PartName="/xl/charts/chart254.xml" ContentType="application/vnd.openxmlformats-officedocument.drawingml.chart+xml"/>
  <Override PartName="/xl/drawings/drawing258.xml" ContentType="application/vnd.openxmlformats-officedocument.drawingml.chartshapes+xml"/>
  <Override PartName="/xl/charts/chart255.xml" ContentType="application/vnd.openxmlformats-officedocument.drawingml.chart+xml"/>
  <Override PartName="/xl/drawings/drawing259.xml" ContentType="application/vnd.openxmlformats-officedocument.drawingml.chartshapes+xml"/>
  <Override PartName="/xl/charts/chart256.xml" ContentType="application/vnd.openxmlformats-officedocument.drawingml.chart+xml"/>
  <Override PartName="/xl/drawings/drawing260.xml" ContentType="application/vnd.openxmlformats-officedocument.drawingml.chartshapes+xml"/>
  <Override PartName="/xl/charts/chart257.xml" ContentType="application/vnd.openxmlformats-officedocument.drawingml.chart+xml"/>
  <Override PartName="/xl/drawings/drawing261.xml" ContentType="application/vnd.openxmlformats-officedocument.drawingml.chartshapes+xml"/>
  <Override PartName="/xl/charts/chart258.xml" ContentType="application/vnd.openxmlformats-officedocument.drawingml.chart+xml"/>
  <Override PartName="/xl/drawings/drawing262.xml" ContentType="application/vnd.openxmlformats-officedocument.drawingml.chartshapes+xml"/>
  <Override PartName="/xl/charts/chart259.xml" ContentType="application/vnd.openxmlformats-officedocument.drawingml.chart+xml"/>
  <Override PartName="/xl/drawings/drawing263.xml" ContentType="application/vnd.openxmlformats-officedocument.drawingml.chartshapes+xml"/>
  <Override PartName="/xl/charts/chart260.xml" ContentType="application/vnd.openxmlformats-officedocument.drawingml.chart+xml"/>
  <Override PartName="/xl/drawings/drawing264.xml" ContentType="application/vnd.openxmlformats-officedocument.drawingml.chartshapes+xml"/>
  <Override PartName="/xl/charts/chart261.xml" ContentType="application/vnd.openxmlformats-officedocument.drawingml.chart+xml"/>
  <Override PartName="/xl/drawings/drawing265.xml" ContentType="application/vnd.openxmlformats-officedocument.drawingml.chartshapes+xml"/>
  <Override PartName="/xl/charts/chart262.xml" ContentType="application/vnd.openxmlformats-officedocument.drawingml.chart+xml"/>
  <Override PartName="/xl/drawings/drawing266.xml" ContentType="application/vnd.openxmlformats-officedocument.drawingml.chartshapes+xml"/>
  <Override PartName="/xl/charts/chart263.xml" ContentType="application/vnd.openxmlformats-officedocument.drawingml.chart+xml"/>
  <Override PartName="/xl/drawings/drawing267.xml" ContentType="application/vnd.openxmlformats-officedocument.drawingml.chartshapes+xml"/>
  <Override PartName="/xl/charts/chart264.xml" ContentType="application/vnd.openxmlformats-officedocument.drawingml.chart+xml"/>
  <Override PartName="/xl/drawings/drawing268.xml" ContentType="application/vnd.openxmlformats-officedocument.drawingml.chartshapes+xml"/>
  <Override PartName="/xl/charts/chart265.xml" ContentType="application/vnd.openxmlformats-officedocument.drawingml.chart+xml"/>
  <Override PartName="/xl/drawings/drawing269.xml" ContentType="application/vnd.openxmlformats-officedocument.drawingml.chartshapes+xml"/>
  <Override PartName="/xl/charts/chart266.xml" ContentType="application/vnd.openxmlformats-officedocument.drawingml.chart+xml"/>
  <Override PartName="/xl/drawings/drawing270.xml" ContentType="application/vnd.openxmlformats-officedocument.drawingml.chartshapes+xml"/>
  <Override PartName="/xl/charts/chart267.xml" ContentType="application/vnd.openxmlformats-officedocument.drawingml.chart+xml"/>
  <Override PartName="/xl/drawings/drawing271.xml" ContentType="application/vnd.openxmlformats-officedocument.drawingml.chartshapes+xml"/>
  <Override PartName="/xl/charts/chart268.xml" ContentType="application/vnd.openxmlformats-officedocument.drawingml.chart+xml"/>
  <Override PartName="/xl/drawings/drawing272.xml" ContentType="application/vnd.openxmlformats-officedocument.drawingml.chartshapes+xml"/>
  <Override PartName="/xl/charts/chart269.xml" ContentType="application/vnd.openxmlformats-officedocument.drawingml.chart+xml"/>
  <Override PartName="/xl/drawings/drawing273.xml" ContentType="application/vnd.openxmlformats-officedocument.drawingml.chartshapes+xml"/>
  <Override PartName="/xl/charts/chart270.xml" ContentType="application/vnd.openxmlformats-officedocument.drawingml.chart+xml"/>
  <Override PartName="/xl/drawings/drawing274.xml" ContentType="application/vnd.openxmlformats-officedocument.drawingml.chartshapes+xml"/>
  <Override PartName="/xl/charts/chart271.xml" ContentType="application/vnd.openxmlformats-officedocument.drawingml.chart+xml"/>
  <Override PartName="/xl/drawings/drawing275.xml" ContentType="application/vnd.openxmlformats-officedocument.drawingml.chartshapes+xml"/>
  <Override PartName="/xl/charts/chart272.xml" ContentType="application/vnd.openxmlformats-officedocument.drawingml.chart+xml"/>
  <Override PartName="/xl/drawings/drawing276.xml" ContentType="application/vnd.openxmlformats-officedocument.drawingml.chartshapes+xml"/>
  <Override PartName="/xl/charts/chart273.xml" ContentType="application/vnd.openxmlformats-officedocument.drawingml.chart+xml"/>
  <Override PartName="/xl/drawings/drawing277.xml" ContentType="application/vnd.openxmlformats-officedocument.drawingml.chartshapes+xml"/>
  <Override PartName="/xl/charts/chart274.xml" ContentType="application/vnd.openxmlformats-officedocument.drawingml.chart+xml"/>
  <Override PartName="/xl/drawings/drawing278.xml" ContentType="application/vnd.openxmlformats-officedocument.drawingml.chartshapes+xml"/>
  <Override PartName="/xl/charts/chart275.xml" ContentType="application/vnd.openxmlformats-officedocument.drawingml.chart+xml"/>
  <Override PartName="/xl/drawings/drawing279.xml" ContentType="application/vnd.openxmlformats-officedocument.drawingml.chartshapes+xml"/>
  <Override PartName="/xl/charts/chart276.xml" ContentType="application/vnd.openxmlformats-officedocument.drawingml.chart+xml"/>
  <Override PartName="/xl/drawings/drawing280.xml" ContentType="application/vnd.openxmlformats-officedocument.drawingml.chartshapes+xml"/>
  <Override PartName="/xl/charts/chart277.xml" ContentType="application/vnd.openxmlformats-officedocument.drawingml.chart+xml"/>
  <Override PartName="/xl/drawings/drawing281.xml" ContentType="application/vnd.openxmlformats-officedocument.drawingml.chartshapes+xml"/>
  <Override PartName="/xl/charts/chart278.xml" ContentType="application/vnd.openxmlformats-officedocument.drawingml.chart+xml"/>
  <Override PartName="/xl/drawings/drawing282.xml" ContentType="application/vnd.openxmlformats-officedocument.drawingml.chartshapes+xml"/>
  <Override PartName="/xl/charts/chart279.xml" ContentType="application/vnd.openxmlformats-officedocument.drawingml.chart+xml"/>
  <Override PartName="/xl/drawings/drawing283.xml" ContentType="application/vnd.openxmlformats-officedocument.drawingml.chartshapes+xml"/>
  <Override PartName="/xl/charts/chart280.xml" ContentType="application/vnd.openxmlformats-officedocument.drawingml.chart+xml"/>
  <Override PartName="/xl/drawings/drawing284.xml" ContentType="application/vnd.openxmlformats-officedocument.drawingml.chartshapes+xml"/>
  <Override PartName="/xl/charts/chart281.xml" ContentType="application/vnd.openxmlformats-officedocument.drawingml.chart+xml"/>
  <Override PartName="/xl/drawings/drawing285.xml" ContentType="application/vnd.openxmlformats-officedocument.drawingml.chartshapes+xml"/>
  <Override PartName="/xl/charts/chart282.xml" ContentType="application/vnd.openxmlformats-officedocument.drawingml.chart+xml"/>
  <Override PartName="/xl/drawings/drawing286.xml" ContentType="application/vnd.openxmlformats-officedocument.drawingml.chartshapes+xml"/>
  <Override PartName="/xl/charts/chart283.xml" ContentType="application/vnd.openxmlformats-officedocument.drawingml.chart+xml"/>
  <Override PartName="/xl/drawings/drawing287.xml" ContentType="application/vnd.openxmlformats-officedocument.drawingml.chartshapes+xml"/>
  <Override PartName="/xl/charts/chart284.xml" ContentType="application/vnd.openxmlformats-officedocument.drawingml.chart+xml"/>
  <Override PartName="/xl/drawings/drawing288.xml" ContentType="application/vnd.openxmlformats-officedocument.drawingml.chartshapes+xml"/>
  <Override PartName="/xl/charts/chart285.xml" ContentType="application/vnd.openxmlformats-officedocument.drawingml.chart+xml"/>
  <Override PartName="/xl/drawings/drawing289.xml" ContentType="application/vnd.openxmlformats-officedocument.drawingml.chartshapes+xml"/>
  <Override PartName="/xl/charts/chart286.xml" ContentType="application/vnd.openxmlformats-officedocument.drawingml.chart+xml"/>
  <Override PartName="/xl/drawings/drawing290.xml" ContentType="application/vnd.openxmlformats-officedocument.drawingml.chartshapes+xml"/>
  <Override PartName="/xl/charts/chart287.xml" ContentType="application/vnd.openxmlformats-officedocument.drawingml.chart+xml"/>
  <Override PartName="/xl/drawings/drawing291.xml" ContentType="application/vnd.openxmlformats-officedocument.drawingml.chartshapes+xml"/>
  <Override PartName="/xl/charts/chart288.xml" ContentType="application/vnd.openxmlformats-officedocument.drawingml.chart+xml"/>
  <Override PartName="/xl/drawings/drawing292.xml" ContentType="application/vnd.openxmlformats-officedocument.drawingml.chartshapes+xml"/>
  <Override PartName="/xl/charts/chart289.xml" ContentType="application/vnd.openxmlformats-officedocument.drawingml.chart+xml"/>
  <Override PartName="/xl/drawings/drawing293.xml" ContentType="application/vnd.openxmlformats-officedocument.drawingml.chartshapes+xml"/>
  <Override PartName="/xl/charts/chart290.xml" ContentType="application/vnd.openxmlformats-officedocument.drawingml.chart+xml"/>
  <Override PartName="/xl/drawings/drawing294.xml" ContentType="application/vnd.openxmlformats-officedocument.drawingml.chartshapes+xml"/>
  <Override PartName="/xl/drawings/drawing295.xml" ContentType="application/vnd.openxmlformats-officedocument.drawing+xml"/>
  <Override PartName="/xl/charts/chart291.xml" ContentType="application/vnd.openxmlformats-officedocument.drawingml.chart+xml"/>
  <Override PartName="/xl/drawings/drawing296.xml" ContentType="application/vnd.openxmlformats-officedocument.drawingml.chartshapes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drawings/drawing297.xml" ContentType="application/vnd.openxmlformats-officedocument.drawingml.chartshapes+xml"/>
  <Override PartName="/xl/charts/chart294.xml" ContentType="application/vnd.openxmlformats-officedocument.drawingml.chart+xml"/>
  <Override PartName="/xl/drawings/drawing298.xml" ContentType="application/vnd.openxmlformats-officedocument.drawingml.chartshapes+xml"/>
  <Override PartName="/xl/charts/chart295.xml" ContentType="application/vnd.openxmlformats-officedocument.drawingml.chart+xml"/>
  <Override PartName="/xl/drawings/drawing299.xml" ContentType="application/vnd.openxmlformats-officedocument.drawingml.chartshapes+xml"/>
  <Override PartName="/xl/charts/chart296.xml" ContentType="application/vnd.openxmlformats-officedocument.drawingml.chart+xml"/>
  <Override PartName="/xl/drawings/drawing300.xml" ContentType="application/vnd.openxmlformats-officedocument.drawingml.chartshapes+xml"/>
  <Override PartName="/xl/drawings/drawing301.xml" ContentType="application/vnd.openxmlformats-officedocument.drawing+xml"/>
  <Override PartName="/xl/drawings/drawing302.xml" ContentType="application/vnd.openxmlformats-officedocument.drawing+xml"/>
  <Override PartName="/xl/drawings/drawing303.xml" ContentType="application/vnd.openxmlformats-officedocument.drawing+xml"/>
  <Override PartName="/xl/drawings/drawing30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calUser\BVG\boletines\historicos\infobursatil\"/>
    </mc:Choice>
  </mc:AlternateContent>
  <xr:revisionPtr revIDLastSave="0" documentId="13_ncr:1_{BFE29D0E-9344-40F7-B3DC-4353B24FF15F}" xr6:coauthVersionLast="47" xr6:coauthVersionMax="47" xr10:uidLastSave="{00000000-0000-0000-0000-000000000000}"/>
  <bookViews>
    <workbookView xWindow="-120" yWindow="-120" windowWidth="20730" windowHeight="11040" tabRatio="783" xr2:uid="{E242E70A-50CB-4A8C-ACB1-C42BB48C1A02}"/>
  </bookViews>
  <sheets>
    <sheet name="Carátula" sheetId="1" r:id="rId1"/>
    <sheet name="Total Mensual" sheetId="4" r:id="rId2"/>
    <sheet name="BVGInfo" sheetId="5" r:id="rId3"/>
    <sheet name="Titulos" sheetId="6" r:id="rId4"/>
    <sheet name="Nacional" sheetId="7" r:id="rId5"/>
    <sheet name="CV Mes" sheetId="8" r:id="rId6"/>
    <sheet name="CV Acumulado" sheetId="12" r:id="rId7"/>
    <sheet name="Operaciones (mes)" sheetId="10" r:id="rId8"/>
    <sheet name="Titulos (mes)" sheetId="11" r:id="rId9"/>
  </sheets>
  <externalReferences>
    <externalReference r:id="rId10"/>
  </externalReferences>
  <definedNames>
    <definedName name="_xlnm.Print_Area" localSheetId="2">BVGInfo!$B$2:$E$18</definedName>
    <definedName name="_xlnm.Print_Area" localSheetId="6">'CV Acumulado'!$B$2:$P$54</definedName>
    <definedName name="_xlnm.Print_Area" localSheetId="5">'CV Mes'!$B$2:$P$54</definedName>
    <definedName name="_xlnm.Print_Area" localSheetId="4">Nacional!$B$3:$F$65</definedName>
    <definedName name="_xlnm.Print_Area" localSheetId="7">'Operaciones (mes)'!$B$2:$M$728</definedName>
    <definedName name="_xlnm.Print_Area" localSheetId="3">Titulos!$B$2:$I$60</definedName>
    <definedName name="_xlnm.Print_Area" localSheetId="8">'Titulos (mes)'!$B$2:$G$38</definedName>
    <definedName name="_xlnm.Print_Area" localSheetId="1">'Total Mensual'!$B$2:$G$67</definedName>
    <definedName name="_xlnm.Database">#REF!</definedName>
    <definedName name="Empleados">[1]Empl!$A$1:$J$477</definedName>
    <definedName name="Fun">[1]Fun!$A$1:$L$41</definedName>
    <definedName name="_xlnm.Print_Titles" localSheetId="7">'Operaciones (mes)'!#REF!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1" i="10" l="1"/>
  <c r="L721" i="10"/>
  <c r="K721" i="10"/>
  <c r="J721" i="10"/>
  <c r="M719" i="10"/>
  <c r="L719" i="10"/>
  <c r="K719" i="10"/>
  <c r="J719" i="10"/>
  <c r="M34" i="10"/>
  <c r="L34" i="10"/>
  <c r="K34" i="10"/>
  <c r="J34" i="10"/>
  <c r="M39" i="10" l="1"/>
  <c r="L39" i="10"/>
  <c r="K39" i="10"/>
  <c r="J39" i="10"/>
  <c r="C36" i="11" l="1"/>
  <c r="J15" i="10" l="1"/>
  <c r="K15" i="10"/>
  <c r="L15" i="10"/>
  <c r="M15" i="10"/>
  <c r="F39" i="4"/>
  <c r="F38" i="4"/>
  <c r="F40" i="4" s="1"/>
  <c r="D40" i="4" l="1"/>
  <c r="K50" i="4" l="1"/>
  <c r="K49" i="4"/>
  <c r="K48" i="4"/>
  <c r="J49" i="4"/>
  <c r="J48" i="4"/>
  <c r="K21" i="4"/>
  <c r="K20" i="4"/>
  <c r="J21" i="4"/>
  <c r="J20" i="4"/>
  <c r="F11" i="4"/>
  <c r="G11" i="4" s="1"/>
  <c r="F10" i="4"/>
  <c r="G10" i="4" s="1"/>
  <c r="D12" i="4"/>
  <c r="K22" i="4" s="1"/>
  <c r="C12" i="4"/>
  <c r="J22" i="4" s="1"/>
  <c r="F12" i="4" l="1"/>
  <c r="G12" i="4" s="1"/>
  <c r="M25" i="10"/>
  <c r="L25" i="10"/>
  <c r="K25" i="10"/>
  <c r="J25" i="10"/>
  <c r="L33" i="12"/>
  <c r="J33" i="12"/>
  <c r="H33" i="12"/>
  <c r="F33" i="12"/>
  <c r="F52" i="12" s="1"/>
  <c r="N33" i="12"/>
  <c r="O33" i="12"/>
  <c r="O46" i="12"/>
  <c r="N46" i="12"/>
  <c r="L46" i="12"/>
  <c r="J46" i="12"/>
  <c r="H46" i="12"/>
  <c r="F46" i="12"/>
  <c r="N52" i="12" l="1"/>
  <c r="O52" i="12"/>
  <c r="L52" i="12"/>
  <c r="M23" i="12" s="1"/>
  <c r="J52" i="12"/>
  <c r="K23" i="12" s="1"/>
  <c r="H52" i="12"/>
  <c r="I18" i="12" s="1"/>
  <c r="K26" i="12"/>
  <c r="K16" i="12"/>
  <c r="K27" i="12"/>
  <c r="K43" i="12"/>
  <c r="K14" i="12"/>
  <c r="K25" i="12"/>
  <c r="K20" i="12"/>
  <c r="G52" i="12"/>
  <c r="G29" i="12"/>
  <c r="G17" i="12"/>
  <c r="G6" i="12"/>
  <c r="G27" i="12"/>
  <c r="G43" i="12"/>
  <c r="G14" i="12"/>
  <c r="G42" i="12"/>
  <c r="G41" i="12"/>
  <c r="G13" i="12"/>
  <c r="G21" i="12"/>
  <c r="G10" i="12"/>
  <c r="G20" i="12"/>
  <c r="G9" i="12"/>
  <c r="G31" i="12"/>
  <c r="G18" i="12"/>
  <c r="G46" i="12"/>
  <c r="G28" i="12"/>
  <c r="G16" i="12"/>
  <c r="G44" i="12"/>
  <c r="G15" i="12"/>
  <c r="G26" i="12"/>
  <c r="G25" i="12"/>
  <c r="G24" i="12"/>
  <c r="G38" i="12"/>
  <c r="G33" i="12"/>
  <c r="G8" i="12"/>
  <c r="G7" i="12"/>
  <c r="G40" i="12"/>
  <c r="G23" i="12"/>
  <c r="G12" i="12"/>
  <c r="G39" i="12"/>
  <c r="G22" i="12"/>
  <c r="G11" i="12"/>
  <c r="G19" i="12"/>
  <c r="G30" i="12"/>
  <c r="D46" i="12"/>
  <c r="K30" i="12" l="1"/>
  <c r="I9" i="12"/>
  <c r="I29" i="12"/>
  <c r="I40" i="12"/>
  <c r="K18" i="12"/>
  <c r="K8" i="12"/>
  <c r="K38" i="12"/>
  <c r="K31" i="12"/>
  <c r="K22" i="12"/>
  <c r="K10" i="12"/>
  <c r="I22" i="12"/>
  <c r="I17" i="12"/>
  <c r="I33" i="12"/>
  <c r="M31" i="12"/>
  <c r="M18" i="12"/>
  <c r="M10" i="12"/>
  <c r="M42" i="12"/>
  <c r="M41" i="12"/>
  <c r="M21" i="12"/>
  <c r="M46" i="12"/>
  <c r="M44" i="12"/>
  <c r="M16" i="12"/>
  <c r="M33" i="12"/>
  <c r="M29" i="12"/>
  <c r="M13" i="12"/>
  <c r="M24" i="12"/>
  <c r="K19" i="12"/>
  <c r="K12" i="12"/>
  <c r="K42" i="12"/>
  <c r="K44" i="12"/>
  <c r="K40" i="12"/>
  <c r="K52" i="12"/>
  <c r="K46" i="12"/>
  <c r="K13" i="12"/>
  <c r="K24" i="12"/>
  <c r="K28" i="12"/>
  <c r="K39" i="12"/>
  <c r="K6" i="12"/>
  <c r="K17" i="12"/>
  <c r="K29" i="12"/>
  <c r="K33" i="12"/>
  <c r="K41" i="12"/>
  <c r="I10" i="12"/>
  <c r="I41" i="12"/>
  <c r="I13" i="12"/>
  <c r="I25" i="12"/>
  <c r="I42" i="12"/>
  <c r="I15" i="12"/>
  <c r="I8" i="12"/>
  <c r="I27" i="12"/>
  <c r="I19" i="12"/>
  <c r="I14" i="12"/>
  <c r="I30" i="12"/>
  <c r="I28" i="12"/>
  <c r="I31" i="12"/>
  <c r="I46" i="12"/>
  <c r="M38" i="12"/>
  <c r="K15" i="12"/>
  <c r="K7" i="12"/>
  <c r="I44" i="12"/>
  <c r="I12" i="12"/>
  <c r="I43" i="12"/>
  <c r="I16" i="12"/>
  <c r="I23" i="12"/>
  <c r="I6" i="12"/>
  <c r="M39" i="12"/>
  <c r="M25" i="12"/>
  <c r="M14" i="12"/>
  <c r="M26" i="12"/>
  <c r="I20" i="12"/>
  <c r="I38" i="12"/>
  <c r="I26" i="12"/>
  <c r="I21" i="12"/>
  <c r="I11" i="12"/>
  <c r="I7" i="12"/>
  <c r="I39" i="12"/>
  <c r="I24" i="12"/>
  <c r="M28" i="12"/>
  <c r="M8" i="12"/>
  <c r="M43" i="12"/>
  <c r="M19" i="12"/>
  <c r="M15" i="12"/>
  <c r="M6" i="12"/>
  <c r="M9" i="12"/>
  <c r="M27" i="12"/>
  <c r="M17" i="12"/>
  <c r="M7" i="12"/>
  <c r="M11" i="12"/>
  <c r="M30" i="12"/>
  <c r="M12" i="12"/>
  <c r="M40" i="12"/>
  <c r="M20" i="12"/>
  <c r="K9" i="12"/>
  <c r="K21" i="12"/>
  <c r="K11" i="12"/>
  <c r="M22" i="12"/>
  <c r="D33" i="12"/>
  <c r="O46" i="8"/>
  <c r="N46" i="8"/>
  <c r="L46" i="8"/>
  <c r="J46" i="8"/>
  <c r="H46" i="8"/>
  <c r="O33" i="8"/>
  <c r="N33" i="8"/>
  <c r="L33" i="8"/>
  <c r="J33" i="8"/>
  <c r="H33" i="8"/>
  <c r="F33" i="8"/>
  <c r="F52" i="8" s="1"/>
  <c r="F46" i="8"/>
  <c r="F34" i="7"/>
  <c r="F33" i="7"/>
  <c r="E35" i="7"/>
  <c r="D35" i="7"/>
  <c r="F6" i="7"/>
  <c r="F5" i="7"/>
  <c r="E7" i="7"/>
  <c r="D7" i="7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G23" i="6"/>
  <c r="G21" i="6"/>
  <c r="G20" i="6"/>
  <c r="G19" i="6"/>
  <c r="G18" i="6"/>
  <c r="G17" i="6"/>
  <c r="G16" i="6"/>
  <c r="G15" i="6"/>
  <c r="G13" i="6"/>
  <c r="G12" i="6"/>
  <c r="G11" i="6"/>
  <c r="G10" i="6"/>
  <c r="G9" i="6"/>
  <c r="G8" i="6"/>
  <c r="G7" i="6"/>
  <c r="G6" i="6"/>
  <c r="G5" i="6"/>
  <c r="E25" i="6"/>
  <c r="F15" i="6" s="1"/>
  <c r="C25" i="6"/>
  <c r="D15" i="6" s="1"/>
  <c r="E14" i="5"/>
  <c r="E13" i="5"/>
  <c r="E12" i="5"/>
  <c r="E11" i="5"/>
  <c r="E10" i="5"/>
  <c r="E9" i="5"/>
  <c r="E8" i="5"/>
  <c r="E7" i="5"/>
  <c r="E6" i="5"/>
  <c r="E5" i="5"/>
  <c r="E4" i="5"/>
  <c r="G39" i="4"/>
  <c r="G38" i="4"/>
  <c r="C40" i="4"/>
  <c r="J50" i="4" s="1"/>
  <c r="F35" i="7" l="1"/>
  <c r="I52" i="12"/>
  <c r="D18" i="6"/>
  <c r="M52" i="12"/>
  <c r="D20" i="6"/>
  <c r="F7" i="7"/>
  <c r="D23" i="6"/>
  <c r="D5" i="6"/>
  <c r="D6" i="6"/>
  <c r="D9" i="6"/>
  <c r="D8" i="6"/>
  <c r="D11" i="6"/>
  <c r="D16" i="6"/>
  <c r="D21" i="6"/>
  <c r="D17" i="6"/>
  <c r="H25" i="6"/>
  <c r="G40" i="4"/>
  <c r="N52" i="8"/>
  <c r="O52" i="8"/>
  <c r="L52" i="8"/>
  <c r="J52" i="8"/>
  <c r="K33" i="8" s="1"/>
  <c r="H52" i="8"/>
  <c r="G22" i="8"/>
  <c r="G42" i="8"/>
  <c r="G7" i="8"/>
  <c r="G6" i="8"/>
  <c r="F7" i="6"/>
  <c r="F19" i="6"/>
  <c r="F8" i="6"/>
  <c r="F20" i="6"/>
  <c r="I25" i="6"/>
  <c r="F17" i="6"/>
  <c r="F18" i="6"/>
  <c r="F9" i="6"/>
  <c r="F21" i="6"/>
  <c r="F10" i="6"/>
  <c r="F22" i="6"/>
  <c r="F12" i="6"/>
  <c r="F6" i="6"/>
  <c r="F13" i="6"/>
  <c r="F14" i="6"/>
  <c r="F16" i="6"/>
  <c r="F5" i="6"/>
  <c r="F11" i="6"/>
  <c r="F23" i="6"/>
  <c r="D7" i="6"/>
  <c r="D19" i="6"/>
  <c r="D10" i="6"/>
  <c r="D22" i="6"/>
  <c r="D12" i="6"/>
  <c r="D13" i="6"/>
  <c r="G25" i="6"/>
  <c r="D14" i="6"/>
  <c r="D52" i="12"/>
  <c r="G26" i="8"/>
  <c r="G33" i="8"/>
  <c r="D33" i="8"/>
  <c r="D46" i="8"/>
  <c r="G14" i="8"/>
  <c r="G15" i="8"/>
  <c r="G10" i="8"/>
  <c r="G28" i="8"/>
  <c r="G11" i="8"/>
  <c r="G29" i="8"/>
  <c r="G30" i="8"/>
  <c r="G16" i="8"/>
  <c r="G38" i="8"/>
  <c r="G17" i="8"/>
  <c r="G39" i="8"/>
  <c r="G18" i="8"/>
  <c r="G43" i="8"/>
  <c r="G20" i="8"/>
  <c r="G44" i="8"/>
  <c r="G21" i="8"/>
  <c r="G46" i="8"/>
  <c r="G9" i="8"/>
  <c r="G27" i="8"/>
  <c r="G8" i="8"/>
  <c r="G19" i="8"/>
  <c r="G31" i="8"/>
  <c r="G12" i="8"/>
  <c r="G23" i="8"/>
  <c r="G40" i="8"/>
  <c r="G13" i="8"/>
  <c r="G24" i="8"/>
  <c r="G41" i="8"/>
  <c r="G25" i="8"/>
  <c r="D25" i="6" l="1"/>
  <c r="M20" i="8"/>
  <c r="M9" i="8"/>
  <c r="M31" i="8"/>
  <c r="M19" i="8"/>
  <c r="M8" i="8"/>
  <c r="M16" i="8"/>
  <c r="M25" i="8"/>
  <c r="M24" i="8"/>
  <c r="M40" i="8"/>
  <c r="M39" i="8"/>
  <c r="M21" i="8"/>
  <c r="M30" i="8"/>
  <c r="M18" i="8"/>
  <c r="M7" i="8"/>
  <c r="M28" i="8"/>
  <c r="M22" i="8"/>
  <c r="M29" i="8"/>
  <c r="M17" i="8"/>
  <c r="M6" i="8"/>
  <c r="M46" i="8"/>
  <c r="M42" i="8"/>
  <c r="M13" i="8"/>
  <c r="M12" i="8"/>
  <c r="M10" i="8"/>
  <c r="M44" i="8"/>
  <c r="M27" i="8"/>
  <c r="M15" i="8"/>
  <c r="M43" i="8"/>
  <c r="M26" i="8"/>
  <c r="M14" i="8"/>
  <c r="M41" i="8"/>
  <c r="M23" i="8"/>
  <c r="M11" i="8"/>
  <c r="M38" i="8"/>
  <c r="M33" i="8"/>
  <c r="K40" i="8"/>
  <c r="K23" i="8"/>
  <c r="K12" i="8"/>
  <c r="K11" i="8"/>
  <c r="K44" i="8"/>
  <c r="K39" i="8"/>
  <c r="K22" i="8"/>
  <c r="K26" i="8"/>
  <c r="K13" i="8"/>
  <c r="K38" i="8"/>
  <c r="K21" i="8"/>
  <c r="K10" i="8"/>
  <c r="K20" i="8"/>
  <c r="K9" i="8"/>
  <c r="K16" i="8"/>
  <c r="K15" i="8"/>
  <c r="K42" i="8"/>
  <c r="K24" i="8"/>
  <c r="K31" i="8"/>
  <c r="K19" i="8"/>
  <c r="K8" i="8"/>
  <c r="K30" i="8"/>
  <c r="K18" i="8"/>
  <c r="K7" i="8"/>
  <c r="K28" i="8"/>
  <c r="K27" i="8"/>
  <c r="K25" i="8"/>
  <c r="K41" i="8"/>
  <c r="K29" i="8"/>
  <c r="K17" i="8"/>
  <c r="K6" i="8"/>
  <c r="K46" i="8"/>
  <c r="K52" i="8" s="1"/>
  <c r="K14" i="8"/>
  <c r="K43" i="8"/>
  <c r="I41" i="8"/>
  <c r="I40" i="8"/>
  <c r="I39" i="8"/>
  <c r="I43" i="8"/>
  <c r="I38" i="8"/>
  <c r="I42" i="8"/>
  <c r="I46" i="8"/>
  <c r="I44" i="8"/>
  <c r="I20" i="8"/>
  <c r="I9" i="8"/>
  <c r="I15" i="8"/>
  <c r="I22" i="8"/>
  <c r="I31" i="8"/>
  <c r="I19" i="8"/>
  <c r="I8" i="8"/>
  <c r="I6" i="8"/>
  <c r="I30" i="8"/>
  <c r="I18" i="8"/>
  <c r="I7" i="8"/>
  <c r="I27" i="8"/>
  <c r="I23" i="8"/>
  <c r="I21" i="8"/>
  <c r="I29" i="8"/>
  <c r="I17" i="8"/>
  <c r="I14" i="8"/>
  <c r="I24" i="8"/>
  <c r="I12" i="8"/>
  <c r="I28" i="8"/>
  <c r="I16" i="8"/>
  <c r="I26" i="8"/>
  <c r="I25" i="8"/>
  <c r="I13" i="8"/>
  <c r="I11" i="8"/>
  <c r="I10" i="8"/>
  <c r="I33" i="8"/>
  <c r="G52" i="8"/>
  <c r="F25" i="6"/>
  <c r="E33" i="12"/>
  <c r="E39" i="12"/>
  <c r="E46" i="12"/>
  <c r="E44" i="12"/>
  <c r="E43" i="12"/>
  <c r="E42" i="12"/>
  <c r="E41" i="12"/>
  <c r="E40" i="12"/>
  <c r="E38" i="12"/>
  <c r="E26" i="12"/>
  <c r="E29" i="12"/>
  <c r="E28" i="12"/>
  <c r="E6" i="12"/>
  <c r="E30" i="12"/>
  <c r="E14" i="12"/>
  <c r="E22" i="12"/>
  <c r="E24" i="12"/>
  <c r="E17" i="12"/>
  <c r="E27" i="12"/>
  <c r="E18" i="12"/>
  <c r="E25" i="12"/>
  <c r="E31" i="12"/>
  <c r="E15" i="12"/>
  <c r="E20" i="12"/>
  <c r="E16" i="12"/>
  <c r="E10" i="12"/>
  <c r="E7" i="12"/>
  <c r="E19" i="12"/>
  <c r="E21" i="12"/>
  <c r="E8" i="12"/>
  <c r="E11" i="12"/>
  <c r="E12" i="12"/>
  <c r="E9" i="12"/>
  <c r="E23" i="12"/>
  <c r="E13" i="12"/>
  <c r="D52" i="8"/>
  <c r="E28" i="8" s="1"/>
  <c r="M52" i="8" l="1"/>
  <c r="I52" i="8"/>
  <c r="E52" i="12"/>
  <c r="E25" i="8"/>
  <c r="E24" i="8"/>
  <c r="E12" i="8"/>
  <c r="E19" i="8"/>
  <c r="E20" i="8"/>
  <c r="E44" i="8"/>
  <c r="E29" i="8"/>
  <c r="E33" i="8"/>
  <c r="E39" i="8"/>
  <c r="E15" i="8"/>
  <c r="E31" i="8"/>
  <c r="E14" i="8"/>
  <c r="E18" i="8"/>
  <c r="E11" i="8"/>
  <c r="E21" i="8"/>
  <c r="E42" i="8"/>
  <c r="E30" i="8"/>
  <c r="E6" i="8"/>
  <c r="E13" i="8"/>
  <c r="E8" i="8"/>
  <c r="E16" i="8"/>
  <c r="E26" i="8"/>
  <c r="E27" i="8"/>
  <c r="E46" i="8"/>
  <c r="E22" i="8"/>
  <c r="E40" i="8"/>
  <c r="E43" i="8"/>
  <c r="E41" i="8"/>
  <c r="E38" i="8"/>
  <c r="E7" i="8"/>
  <c r="E17" i="8"/>
  <c r="E23" i="8"/>
  <c r="E9" i="8"/>
  <c r="E10" i="8"/>
  <c r="E52" i="8" l="1"/>
  <c r="O9" i="7"/>
  <c r="O8" i="7"/>
  <c r="O13" i="7"/>
  <c r="O14" i="7"/>
  <c r="O41" i="7"/>
  <c r="P39" i="7" s="1"/>
  <c r="O46" i="7"/>
  <c r="P45" i="7" s="1"/>
  <c r="F36" i="11"/>
  <c r="F8" i="11"/>
  <c r="C8" i="11"/>
  <c r="G35" i="7"/>
  <c r="G34" i="7"/>
  <c r="P34" i="7"/>
  <c r="G33" i="7"/>
  <c r="P33" i="7"/>
  <c r="P19" i="7"/>
  <c r="P18" i="7"/>
  <c r="G7" i="7"/>
  <c r="O15" i="7"/>
  <c r="O10" i="7"/>
  <c r="B33" i="4"/>
  <c r="C38" i="11" l="1"/>
  <c r="D27" i="11" s="1"/>
  <c r="G5" i="7"/>
  <c r="F38" i="11"/>
  <c r="G27" i="11" s="1"/>
  <c r="K28" i="10"/>
  <c r="K41" i="10" s="1"/>
  <c r="K727" i="10" s="1"/>
  <c r="L28" i="10"/>
  <c r="L41" i="10" s="1"/>
  <c r="L727" i="10" s="1"/>
  <c r="M28" i="10"/>
  <c r="M41" i="10" s="1"/>
  <c r="M727" i="10" s="1"/>
  <c r="J28" i="10"/>
  <c r="J41" i="10" s="1"/>
  <c r="G6" i="7"/>
  <c r="P14" i="7"/>
  <c r="P13" i="7"/>
  <c r="P44" i="7"/>
  <c r="P40" i="7"/>
  <c r="P9" i="7"/>
  <c r="D6" i="11" l="1"/>
  <c r="D18" i="11"/>
  <c r="D19" i="11"/>
  <c r="D14" i="11"/>
  <c r="D17" i="11"/>
  <c r="D15" i="11"/>
  <c r="D16" i="11"/>
  <c r="G6" i="11"/>
  <c r="G18" i="11"/>
  <c r="G17" i="11"/>
  <c r="G20" i="11"/>
  <c r="G16" i="11"/>
  <c r="G15" i="11"/>
  <c r="G14" i="11"/>
  <c r="G19" i="11"/>
  <c r="D24" i="11"/>
  <c r="D22" i="11"/>
  <c r="D20" i="11"/>
  <c r="D21" i="11"/>
  <c r="D23" i="11"/>
  <c r="G38" i="11"/>
  <c r="G24" i="11"/>
  <c r="G23" i="11"/>
  <c r="G25" i="11"/>
  <c r="G22" i="11"/>
  <c r="G21" i="11"/>
  <c r="G26" i="11"/>
  <c r="D5" i="11"/>
  <c r="G31" i="11"/>
  <c r="G28" i="11"/>
  <c r="D11" i="11"/>
  <c r="D25" i="11"/>
  <c r="D38" i="11"/>
  <c r="G32" i="11"/>
  <c r="D31" i="11"/>
  <c r="D28" i="11"/>
  <c r="D12" i="11"/>
  <c r="G7" i="11"/>
  <c r="D35" i="11"/>
  <c r="D32" i="11"/>
  <c r="D7" i="11"/>
  <c r="G12" i="11"/>
  <c r="D29" i="11"/>
  <c r="D26" i="11"/>
  <c r="G29" i="11"/>
  <c r="D34" i="11"/>
  <c r="D33" i="11"/>
  <c r="D30" i="11"/>
  <c r="D13" i="11"/>
  <c r="G35" i="11"/>
  <c r="G34" i="11"/>
  <c r="G33" i="11"/>
  <c r="G30" i="11"/>
  <c r="G5" i="11"/>
  <c r="G11" i="11"/>
  <c r="G13" i="11"/>
  <c r="P8" i="7"/>
</calcChain>
</file>

<file path=xl/sharedStrings.xml><?xml version="1.0" encoding="utf-8"?>
<sst xmlns="http://schemas.openxmlformats.org/spreadsheetml/2006/main" count="2783" uniqueCount="685">
  <si>
    <t xml:space="preserve">PARTICIPACIÓN DE LA BVG EN EL VOLUMEN  DE OPERACIONES </t>
  </si>
  <si>
    <t xml:space="preserve"> NEGOCIADO EN EL MERCADO BURSATIL ECUATORIANO</t>
  </si>
  <si>
    <t>En valor efectivo en dólares</t>
  </si>
  <si>
    <t xml:space="preserve">BOLSA DE VALORES </t>
  </si>
  <si>
    <t xml:space="preserve">TOTAL </t>
  </si>
  <si>
    <t xml:space="preserve">PARTICIPACION </t>
  </si>
  <si>
    <t>DE GUAYAQUIL</t>
  </si>
  <si>
    <t>DE QUITO</t>
  </si>
  <si>
    <t>NACIONAL</t>
  </si>
  <si>
    <t>B.V.G.</t>
  </si>
  <si>
    <t>RENTA VARIABLE</t>
  </si>
  <si>
    <t>RENTA FIJA</t>
  </si>
  <si>
    <t>TOTAL</t>
  </si>
  <si>
    <t>BOLSA DE VALORES DE GUAYAQUIL</t>
  </si>
  <si>
    <t>BOLSA DE VALORES DE QUITO</t>
  </si>
  <si>
    <t>PARTICIPACION DE LA BVG EN EL VOLUMEN  DE OPERACIONES AJUSTADO</t>
  </si>
  <si>
    <t>En valor efectivo ajustado en dólares</t>
  </si>
  <si>
    <r>
      <t xml:space="preserve">Notas:   </t>
    </r>
    <r>
      <rPr>
        <sz val="10"/>
        <rFont val="Segoe UI Variable Display Semib"/>
      </rPr>
      <t xml:space="preserve"> 1.-Los datos son preliminares y por ende estan sujetos a revisión.</t>
    </r>
  </si>
  <si>
    <r>
      <t xml:space="preserve">               </t>
    </r>
    <r>
      <rPr>
        <sz val="10"/>
        <rFont val="Segoe UI Variable Display Semib"/>
      </rPr>
      <t>2.-Volumen ajustado de transacciones: Este volumen presenta una ponderación del volumen por tipo de operación de acuerdo</t>
    </r>
  </si>
  <si>
    <r>
      <t xml:space="preserve">                 </t>
    </r>
    <r>
      <rPr>
        <sz val="10"/>
        <rFont val="Segoe UI Variable Display Semib"/>
      </rPr>
      <t xml:space="preserve">  al plazo de la  misma.  La formula para obtener este volumen es:       VA = RV + RFlp + å (FRcp*(N)/365)</t>
    </r>
  </si>
  <si>
    <r>
      <t xml:space="preserve">               </t>
    </r>
    <r>
      <rPr>
        <sz val="10"/>
        <rFont val="Segoe UI Variable Display Semib"/>
      </rPr>
      <t xml:space="preserve">    VA = Volumen ajustado ;  RV = Valor efectivo negociado en Renta Variable ; RFlp = Valor efectivo negociado en renta fija </t>
    </r>
  </si>
  <si>
    <r>
      <t xml:space="preserve">               </t>
    </r>
    <r>
      <rPr>
        <sz val="10"/>
        <rFont val="Segoe UI Variable Display Semib"/>
      </rPr>
      <t xml:space="preserve">    de largo plazo ; RFcp = Valor efectivo negociado en renta fija de corto plazo ;  N = Días por vencer del título</t>
    </r>
  </si>
  <si>
    <r>
      <t xml:space="preserve">           </t>
    </r>
    <r>
      <rPr>
        <sz val="10"/>
        <rFont val="Segoe UI Variable Display Semib"/>
      </rPr>
      <t xml:space="preserve">    3.- El volumen ajustado  incluye los montos negociados en Notas de Crédito</t>
    </r>
  </si>
  <si>
    <t xml:space="preserve">Fuentes:        B.V.G.  ,  B.V.Q. </t>
  </si>
  <si>
    <t>Elaboración: Area de Operaciones de la Bolsa de Valores de Guayaquil</t>
  </si>
  <si>
    <t>INCREMENTO</t>
  </si>
  <si>
    <t>MERCADO GLOBAL VALOR EFECTIVO  ($.)</t>
  </si>
  <si>
    <t>PROMEDIO DIARIO  EN EL MERCADO GLOBAL ( $.)</t>
  </si>
  <si>
    <t>MERCADO GLOBAL VALOR AJUSTADO  ($.)</t>
  </si>
  <si>
    <t>MERCADO DE RENTA FIJA  ($.)</t>
  </si>
  <si>
    <t>MERCADO DE RENTA VARIABLE ($.)</t>
  </si>
  <si>
    <t>NEGOCIACIONES PAPELES SECTOR PRIVADO ($.)</t>
  </si>
  <si>
    <t>NEGOCIACIONES PAPELES SECTOR PUBLICO ($.)</t>
  </si>
  <si>
    <t>NUMERO DE ACCIONES  NEGOCIADAS EN EL PERIODO (En miles)</t>
  </si>
  <si>
    <t>NUMERO DE TRANSACCIONES  EN EL PERIODO</t>
  </si>
  <si>
    <t>PROMEDIO DIARIO DE TRANSACCIONES</t>
  </si>
  <si>
    <t>BVG INDEX ( $ )</t>
  </si>
  <si>
    <t>NUMERO DE RUEDAS EN EL PERIODO</t>
  </si>
  <si>
    <t>-</t>
  </si>
  <si>
    <t>TITULOS</t>
  </si>
  <si>
    <t>Valor Efectivo 2023</t>
  </si>
  <si>
    <t>% Part.</t>
  </si>
  <si>
    <t>Valor Efectivo 2022</t>
  </si>
  <si>
    <t>% Variación</t>
  </si>
  <si>
    <t>Promedio Diario 2023</t>
  </si>
  <si>
    <t>Promedio Diario 2022</t>
  </si>
  <si>
    <t>Acciones</t>
  </si>
  <si>
    <t>Certificados de Aportación</t>
  </si>
  <si>
    <t>Valores de Participación</t>
  </si>
  <si>
    <t>Aceptaciones Bancarias</t>
  </si>
  <si>
    <t>Aval Bancario</t>
  </si>
  <si>
    <t>Bonos del Estado</t>
  </si>
  <si>
    <t>Certificados de Inversión</t>
  </si>
  <si>
    <t>Certificados de Ahorro</t>
  </si>
  <si>
    <t>Certificados de Tesorería</t>
  </si>
  <si>
    <t>Cupones</t>
  </si>
  <si>
    <t>Depositos a Plazo</t>
  </si>
  <si>
    <t>Factura Comercial</t>
  </si>
  <si>
    <t xml:space="preserve">Letras </t>
  </si>
  <si>
    <t>Notas de Crédito</t>
  </si>
  <si>
    <t>Obligaciones y Papel Comercial</t>
  </si>
  <si>
    <t>Polizas de Acumulación</t>
  </si>
  <si>
    <t>Reporto Bursátil</t>
  </si>
  <si>
    <t>Títulos del Banco Central</t>
  </si>
  <si>
    <t>Valores de Titularización</t>
  </si>
  <si>
    <t>Otros</t>
  </si>
  <si>
    <t>Total</t>
  </si>
  <si>
    <t>Rueda</t>
  </si>
  <si>
    <t>B.V.Q.</t>
  </si>
  <si>
    <t>TOTAL 
NACIONAL</t>
  </si>
  <si>
    <t>PARTICIPACION BVG</t>
  </si>
  <si>
    <t xml:space="preserve">RENTA VARIABLE </t>
  </si>
  <si>
    <t>VARIABLE</t>
  </si>
  <si>
    <t>BVG</t>
  </si>
  <si>
    <t>BVQ</t>
  </si>
  <si>
    <t>FIJA</t>
  </si>
  <si>
    <t>En Valores Efectivos Ajustados en Dólares</t>
  </si>
  <si>
    <t>TOTAL
NACIONAL</t>
  </si>
  <si>
    <t>PARTICIPACIÓN BVG</t>
  </si>
  <si>
    <r>
      <t>Fuentes:</t>
    </r>
    <r>
      <rPr>
        <sz val="11"/>
        <rFont val="Poppins"/>
      </rPr>
      <t xml:space="preserve">  Bolsas de Valores de Guayaquil y Quito </t>
    </r>
  </si>
  <si>
    <t>CASAS DE VALORES</t>
  </si>
  <si>
    <t>Volumen
Total</t>
  </si>
  <si>
    <t>%</t>
  </si>
  <si>
    <t>Renta
Variable</t>
  </si>
  <si>
    <t>Renta Fija 
Corto Plazo
(hasta 364 días)</t>
  </si>
  <si>
    <t>Renta Fija 
Largo Plazo
(más de 364 días)</t>
  </si>
  <si>
    <t>Volumen 
Ajustado</t>
  </si>
  <si>
    <t>Comisiones
Ganadas</t>
  </si>
  <si>
    <t>Número de
Transacciones</t>
  </si>
  <si>
    <t>Ajustado</t>
  </si>
  <si>
    <t>Ganadas</t>
  </si>
  <si>
    <t>Transacciones</t>
  </si>
  <si>
    <t>Atlántida Casa de Valores S.A. Accitlan</t>
  </si>
  <si>
    <t>Activa Asesoría e Intermediación de Valores, Activalores S.A.</t>
  </si>
  <si>
    <t>Casa de Valores Advfin S.A.</t>
  </si>
  <si>
    <t>Albion Casa de Valores S.A.</t>
  </si>
  <si>
    <t>Analytica Securities Casa de Valores S.A.</t>
  </si>
  <si>
    <t>Asesoval Casa de Valores S.A.</t>
  </si>
  <si>
    <t>Real Casa de Valores de Guayaquil S.A. Casareal</t>
  </si>
  <si>
    <t>Ecuabursátil Casa de Valores S.A.</t>
  </si>
  <si>
    <t>Fiduvalor Casa de Valores S.A.</t>
  </si>
  <si>
    <t>Futurocapital Casa de Valores S.A.</t>
  </si>
  <si>
    <t>Intervalores Casa de Valores S.A.</t>
  </si>
  <si>
    <t>Kapital One Casa de Valores S.A. KAOVALSA</t>
  </si>
  <si>
    <t>Masvalores Casa de Valores S.A.</t>
  </si>
  <si>
    <t>Mercapital Casa de Valores S.A.</t>
  </si>
  <si>
    <t>Merchant Valores Casa de Valores S.A.</t>
  </si>
  <si>
    <t>Metrovalores Casa de Valores S.A.</t>
  </si>
  <si>
    <t>Orion Casa de Valores S.A.</t>
  </si>
  <si>
    <t>Picaval Casa de Valores S.A.</t>
  </si>
  <si>
    <t>Plusbursátil Casa de Valores S.A.</t>
  </si>
  <si>
    <t>Plusvalores Casa de Valores S.A.</t>
  </si>
  <si>
    <t>Probrokers S.A. Casa de Valores</t>
  </si>
  <si>
    <t>Santa Fe Casa de Valores S.A. Santafevalores</t>
  </si>
  <si>
    <t xml:space="preserve">Silvercross S.A. Casa de Valores SCCV </t>
  </si>
  <si>
    <t>Smartcapital  Casa de Valores S.A.</t>
  </si>
  <si>
    <t>Value S.A. Casa de Valores</t>
  </si>
  <si>
    <t>Vectorglobal  WMG Casa de Valores  S.A.</t>
  </si>
  <si>
    <t>TOTAL NEGOCIADO CASAS DE VALORES</t>
  </si>
  <si>
    <t>OPERADORES DEL SECTOR PÚBLICO</t>
  </si>
  <si>
    <t>Banco de Desarrollo del Ecuador</t>
  </si>
  <si>
    <t xml:space="preserve">Banecuador </t>
  </si>
  <si>
    <t>Banco del Instituto Ecuatoriano de Seguridad Social</t>
  </si>
  <si>
    <t>Corporación Financiera Nacional</t>
  </si>
  <si>
    <t>Instituto de Seguridad Social de las Fuerza Armadas</t>
  </si>
  <si>
    <t>Ministerio de Economía y Finanzas</t>
  </si>
  <si>
    <t xml:space="preserve"> </t>
  </si>
  <si>
    <t>TOTAL NEGOCIADO OPERADORES PUBLICOS</t>
  </si>
  <si>
    <t>TOTAL NEGOCIADO OTROS OPERADORES</t>
  </si>
  <si>
    <t>TOTAL GENERAL NEGOCIADO</t>
  </si>
  <si>
    <t xml:space="preserve">ACCIONES                                </t>
  </si>
  <si>
    <t>EMISOR</t>
  </si>
  <si>
    <t>V.N.UNIT.</t>
  </si>
  <si>
    <t>MAXIMO</t>
  </si>
  <si>
    <t>MINIMO</t>
  </si>
  <si>
    <t xml:space="preserve">   APERT.</t>
  </si>
  <si>
    <t xml:space="preserve"> CIERRE</t>
  </si>
  <si>
    <t xml:space="preserve">   PROM.</t>
  </si>
  <si>
    <t>VARIAC**</t>
  </si>
  <si>
    <t>#.ACC</t>
  </si>
  <si>
    <t>V.NOMINAL</t>
  </si>
  <si>
    <t xml:space="preserve"> V.EFECTIVO</t>
  </si>
  <si>
    <t>TRN</t>
  </si>
  <si>
    <t>COTIZACIONES OFICIALES*</t>
  </si>
  <si>
    <t>BANCO GUAYAQUIL</t>
  </si>
  <si>
    <t>CORPORACION FAVORITA</t>
  </si>
  <si>
    <t>TOTAL OPERACIONES OFICIALES</t>
  </si>
  <si>
    <t>*  Son aquellas transacciones que cumplen con los montos mínimos para marcar precio los cuales son tomados en cuenta para el cálculo de los diversos indicadores bursátiles.</t>
  </si>
  <si>
    <t>** Variación porcentual entre los dos últimos precios de cierre. Entendiéndose como precio de cierre a aquel que refleja la última cotización oficial de una acción.</t>
  </si>
  <si>
    <t xml:space="preserve">   MINIMO</t>
  </si>
  <si>
    <t xml:space="preserve"> ULTIMO</t>
  </si>
  <si>
    <t>OPERACIONES SIN COTIZACIÓN</t>
  </si>
  <si>
    <t>PRODUBANCO</t>
  </si>
  <si>
    <t>TOTAL OPERACIONES SIN COTIZACION</t>
  </si>
  <si>
    <t>*  Corresponde a aquellas negociaciones que no presentaron el monto mínimo requerido para marcar precio.</t>
  </si>
  <si>
    <t>** Considera la variación porcentual entre los dos últimos precios diarios de operaciones sin cotización.</t>
  </si>
  <si>
    <t>TOTAL ACCIONES</t>
  </si>
  <si>
    <t>VALORES DE PARTICIPACION</t>
  </si>
  <si>
    <t>FIDEICOMISO HOTEL CIUDAD DEL RIO</t>
  </si>
  <si>
    <t>TOTAL VALORES DE PARTICIPACIÓN</t>
  </si>
  <si>
    <t>TOTAL RENTA VARIABLE</t>
  </si>
  <si>
    <t xml:space="preserve">AVAL BANCARIO </t>
  </si>
  <si>
    <t xml:space="preserve">BANCO DEL AUSTRO </t>
  </si>
  <si>
    <t>$</t>
  </si>
  <si>
    <t>(1)</t>
  </si>
  <si>
    <t xml:space="preserve">BANCO GUAYAQUIL </t>
  </si>
  <si>
    <t xml:space="preserve">BANCO DE MACHALA </t>
  </si>
  <si>
    <t xml:space="preserve">    94 D  </t>
  </si>
  <si>
    <t xml:space="preserve">           </t>
  </si>
  <si>
    <t>MINISTERIO DE ECONOMIA Y FINANZAS</t>
  </si>
  <si>
    <t>(2)</t>
  </si>
  <si>
    <t xml:space="preserve">BONO ACTA RESOLUTIVA 002-2021           </t>
  </si>
  <si>
    <t>BONO ACTA RESOLUTIVA 002-2022 -JUBILADOS</t>
  </si>
  <si>
    <t xml:space="preserve">CERT.TESORERIA NACIONAL    </t>
  </si>
  <si>
    <t xml:space="preserve">    91 D  </t>
  </si>
  <si>
    <t xml:space="preserve">   181 D  </t>
  </si>
  <si>
    <t xml:space="preserve">   182 D  </t>
  </si>
  <si>
    <t xml:space="preserve">   180 D  </t>
  </si>
  <si>
    <t xml:space="preserve">   357 D  </t>
  </si>
  <si>
    <t xml:space="preserve">   359 D  </t>
  </si>
  <si>
    <t>BANCO INTERNACIONAL</t>
  </si>
  <si>
    <t>NOTA DE CREDITO</t>
  </si>
  <si>
    <t>SERVICIO DE RENTAS INTERNAS</t>
  </si>
  <si>
    <t xml:space="preserve">NOTA DE CREDITO ISD        </t>
  </si>
  <si>
    <t xml:space="preserve">OBLIGACIONES  </t>
  </si>
  <si>
    <t xml:space="preserve">BANCO BOLIVARIANO </t>
  </si>
  <si>
    <t xml:space="preserve"> 1,827 D  </t>
  </si>
  <si>
    <t>PROMOTORES INMOBILIARIOS PRONOBIS</t>
  </si>
  <si>
    <t>PLASTICOS DEL LITORAL</t>
  </si>
  <si>
    <t xml:space="preserve">ENVASES DEL LITORAL </t>
  </si>
  <si>
    <t xml:space="preserve">INMOBILIARIA LAVIE </t>
  </si>
  <si>
    <t xml:space="preserve">SUPERDEPORTE </t>
  </si>
  <si>
    <t>TIENDAS INDUSTRIALES ASOCIADAS (TIA)</t>
  </si>
  <si>
    <t xml:space="preserve">DIPAC MANTA </t>
  </si>
  <si>
    <t xml:space="preserve">CORPORACION EL ROSADO </t>
  </si>
  <si>
    <t xml:space="preserve">PRODUCTORA CARTONERA </t>
  </si>
  <si>
    <t xml:space="preserve">MINUTOCORP </t>
  </si>
  <si>
    <t xml:space="preserve">BANCO AMAZONAS </t>
  </si>
  <si>
    <t xml:space="preserve">PAPEL COMERCIAL CERO CUPON </t>
  </si>
  <si>
    <t xml:space="preserve">INTEROC </t>
  </si>
  <si>
    <t xml:space="preserve">   120 D  </t>
  </si>
  <si>
    <t xml:space="preserve">    90 D  </t>
  </si>
  <si>
    <t xml:space="preserve">   358 D  </t>
  </si>
  <si>
    <t xml:space="preserve">ALMACENES BOYACA </t>
  </si>
  <si>
    <t>MAVESA</t>
  </si>
  <si>
    <t>EMPAGRAN</t>
  </si>
  <si>
    <t>OBLIGACIONES SPLIT-UP TIPO 2</t>
  </si>
  <si>
    <t xml:space="preserve">    31 D  </t>
  </si>
  <si>
    <t xml:space="preserve">    32 D  </t>
  </si>
  <si>
    <t xml:space="preserve">CERTIFICADO DE INVERSION   </t>
  </si>
  <si>
    <t>BANECUADOR</t>
  </si>
  <si>
    <t xml:space="preserve">    35 D  </t>
  </si>
  <si>
    <t xml:space="preserve">BANCO DINERS CLUB DEL ECUADOR </t>
  </si>
  <si>
    <t xml:space="preserve">CERT. INVERSION DESMATERIALIZADO        </t>
  </si>
  <si>
    <t xml:space="preserve">BANCO SOLIDARIO </t>
  </si>
  <si>
    <t xml:space="preserve">CERT. DEPOSITO A PLAZO     </t>
  </si>
  <si>
    <t xml:space="preserve">BANCO DEL PACIFICO </t>
  </si>
  <si>
    <t>BANCO DE DESARROLLO DEL ECUADOR</t>
  </si>
  <si>
    <t xml:space="preserve">VALORES TITULARIZACION CREDITICIA       </t>
  </si>
  <si>
    <t>FACTURA COMERCIAL NEGOCIABLE</t>
  </si>
  <si>
    <t xml:space="preserve">HIVIMAR </t>
  </si>
  <si>
    <t>TOTAL RENTA FIJA</t>
  </si>
  <si>
    <r>
      <t xml:space="preserve">(1) TEA: </t>
    </r>
    <r>
      <rPr>
        <sz val="14"/>
        <rFont val="Segoe UI Variable Display Semib"/>
      </rPr>
      <t>Tasa Efectiva Anual utilizada para papeles de Tipo I</t>
    </r>
  </si>
  <si>
    <r>
      <t xml:space="preserve">(2) TIR:  </t>
    </r>
    <r>
      <rPr>
        <sz val="11"/>
        <rFont val="Segoe UI Variable Display Semib"/>
      </rPr>
      <t>Tasa Interna de Retorno expresada en términos efetivos utilizada para papeles de Tipo II</t>
    </r>
  </si>
  <si>
    <t>MONTO TOTAL NEGOCIADO</t>
  </si>
  <si>
    <t>VALOR NOMINAL</t>
  </si>
  <si>
    <t>VALOR EFECTIVO</t>
  </si>
  <si>
    <t>Renta Variable</t>
  </si>
  <si>
    <t>ACCIONES</t>
  </si>
  <si>
    <t>Renta Fija</t>
  </si>
  <si>
    <t>TOTALES</t>
  </si>
  <si>
    <t>Banco Central del Ecuador</t>
  </si>
  <si>
    <t xml:space="preserve">BONO ACTA RESOLUTIVA 032-2019           </t>
  </si>
  <si>
    <t xml:space="preserve">   119 D  </t>
  </si>
  <si>
    <t xml:space="preserve">    30 D  </t>
  </si>
  <si>
    <t>FUROIANI OBRAS Y PROYECTOS</t>
  </si>
  <si>
    <t xml:space="preserve">POLIZAS DE ACUMULACION     </t>
  </si>
  <si>
    <t xml:space="preserve">    33 D  </t>
  </si>
  <si>
    <t>CORPORACION FINANCIERA NACIONAL</t>
  </si>
  <si>
    <t xml:space="preserve">FACTURA COMERCIAL NEGOCIABLE - REB      </t>
  </si>
  <si>
    <t>ROQUIMIM</t>
  </si>
  <si>
    <t>MON.</t>
  </si>
  <si>
    <t>PRECIO</t>
  </si>
  <si>
    <t>INTERES</t>
  </si>
  <si>
    <t>PLAZO</t>
  </si>
  <si>
    <t>RENDIM</t>
  </si>
  <si>
    <t>TEA/TIR</t>
  </si>
  <si>
    <t>TIPO</t>
  </si>
  <si>
    <t xml:space="preserve">          MONTO</t>
  </si>
  <si>
    <t xml:space="preserve">   V.NOMINAL</t>
  </si>
  <si>
    <t xml:space="preserve">     V.EFECTIVO</t>
  </si>
  <si>
    <t xml:space="preserve">RYC </t>
  </si>
  <si>
    <t>DREAMPACK ECUADOR</t>
  </si>
  <si>
    <t xml:space="preserve">    88 D  </t>
  </si>
  <si>
    <t xml:space="preserve">    48 D  </t>
  </si>
  <si>
    <t xml:space="preserve">   269 D  </t>
  </si>
  <si>
    <t xml:space="preserve">BANCO PICHINCHA </t>
  </si>
  <si>
    <t xml:space="preserve">   300 D  </t>
  </si>
  <si>
    <t xml:space="preserve">   110 D  </t>
  </si>
  <si>
    <t>CERVECERIA NACIONAL CN</t>
  </si>
  <si>
    <t xml:space="preserve">   177 D  </t>
  </si>
  <si>
    <t xml:space="preserve">   354 D  </t>
  </si>
  <si>
    <t xml:space="preserve"> 1,399 D  </t>
  </si>
  <si>
    <t>INMONTE</t>
  </si>
  <si>
    <t xml:space="preserve"> 1,012 D  </t>
  </si>
  <si>
    <t xml:space="preserve">HUMANITAS </t>
  </si>
  <si>
    <t xml:space="preserve">PROMARISCO </t>
  </si>
  <si>
    <t>CORPETROLSA</t>
  </si>
  <si>
    <t xml:space="preserve"> 1,096 D  </t>
  </si>
  <si>
    <t xml:space="preserve">   250 D  </t>
  </si>
  <si>
    <t xml:space="preserve">   121 D  </t>
  </si>
  <si>
    <t xml:space="preserve">   185 D  </t>
  </si>
  <si>
    <t xml:space="preserve">   114 D  </t>
  </si>
  <si>
    <t xml:space="preserve">MEGAPROFER </t>
  </si>
  <si>
    <t xml:space="preserve">    85 D  </t>
  </si>
  <si>
    <t>COMERCIALIZADORA DEL ECUADOR FERTIEXPORTS</t>
  </si>
  <si>
    <t xml:space="preserve">   363 D  </t>
  </si>
  <si>
    <t xml:space="preserve">   183 D  </t>
  </si>
  <si>
    <t xml:space="preserve">    89 D  </t>
  </si>
  <si>
    <t xml:space="preserve">    59 D  </t>
  </si>
  <si>
    <t>COOPERATIVA DE AHORRO Y CRÉDITO ALIANZA DEL VALLE</t>
  </si>
  <si>
    <t>TITULARIZACION CARTERA CREDITO RETAIL I</t>
  </si>
  <si>
    <t xml:space="preserve">   179 D  </t>
  </si>
  <si>
    <t xml:space="preserve">   178 D  </t>
  </si>
  <si>
    <t>BANCO BOLIVARIANO</t>
  </si>
  <si>
    <t>TECAFORTUNA</t>
  </si>
  <si>
    <t xml:space="preserve">   211 D  </t>
  </si>
  <si>
    <t>BONO ACTA RESOLUTIVA 002-2021 - JUBILADO</t>
  </si>
  <si>
    <t xml:space="preserve">   343 D  </t>
  </si>
  <si>
    <t xml:space="preserve">LETRAS DE CAMBIO           </t>
  </si>
  <si>
    <t xml:space="preserve">   267 D  </t>
  </si>
  <si>
    <t xml:space="preserve">    69 D  </t>
  </si>
  <si>
    <t xml:space="preserve">QUIMIPAC </t>
  </si>
  <si>
    <t xml:space="preserve">OBLIGACIONES CONV.EN ACCIONES           </t>
  </si>
  <si>
    <t xml:space="preserve">   270 D  </t>
  </si>
  <si>
    <t xml:space="preserve">   135 D  </t>
  </si>
  <si>
    <t xml:space="preserve">INDUSTRIAS CATEDRAL </t>
  </si>
  <si>
    <t xml:space="preserve">   290 D  </t>
  </si>
  <si>
    <t xml:space="preserve">   280 D  </t>
  </si>
  <si>
    <t>SEMVRA-VECONSA</t>
  </si>
  <si>
    <t xml:space="preserve">   245 D  </t>
  </si>
  <si>
    <t xml:space="preserve">    42 D  </t>
  </si>
  <si>
    <t xml:space="preserve">    82 D  </t>
  </si>
  <si>
    <t xml:space="preserve">PAPEL COMERCIAL CON INTERES TIPO 1      </t>
  </si>
  <si>
    <t>STARCARGO</t>
  </si>
  <si>
    <t xml:space="preserve">   196 D  </t>
  </si>
  <si>
    <t xml:space="preserve">    77 D  </t>
  </si>
  <si>
    <t xml:space="preserve">   105 D  </t>
  </si>
  <si>
    <t xml:space="preserve">   361 D  </t>
  </si>
  <si>
    <t xml:space="preserve">   365 D  </t>
  </si>
  <si>
    <t>COOPERATIVA DE AHORRO Y CREDITO 23 DE JULIO</t>
  </si>
  <si>
    <t>FIDEICOMISO MERCANTIL GM HOTEL</t>
  </si>
  <si>
    <t xml:space="preserve">   239 D  </t>
  </si>
  <si>
    <t xml:space="preserve">BONO ACTA RESOLUTIVA 002-2022           </t>
  </si>
  <si>
    <t xml:space="preserve">   931 D  </t>
  </si>
  <si>
    <t>FABRICA DE DILUYENTES Y ADHESIVOS DISTHER</t>
  </si>
  <si>
    <t xml:space="preserve">   100 D  </t>
  </si>
  <si>
    <t xml:space="preserve">   130 D  </t>
  </si>
  <si>
    <t xml:space="preserve">   276 D  </t>
  </si>
  <si>
    <t xml:space="preserve">    70 D  </t>
  </si>
  <si>
    <t xml:space="preserve">   385 D  </t>
  </si>
  <si>
    <t xml:space="preserve">   188 D  </t>
  </si>
  <si>
    <t>COOPERATIVA DE AHORRO Y CRÉDITO JEP</t>
  </si>
  <si>
    <t xml:space="preserve">    74 D  </t>
  </si>
  <si>
    <t xml:space="preserve">   127 D  </t>
  </si>
  <si>
    <t xml:space="preserve">BANCO PROCREDIT </t>
  </si>
  <si>
    <t xml:space="preserve">   367 D  </t>
  </si>
  <si>
    <t xml:space="preserve">   396 D  </t>
  </si>
  <si>
    <t xml:space="preserve">   346 D  </t>
  </si>
  <si>
    <t xml:space="preserve">    93 D  </t>
  </si>
  <si>
    <t xml:space="preserve">   273 D  </t>
  </si>
  <si>
    <t xml:space="preserve">ELECTROCABLES </t>
  </si>
  <si>
    <t>DIFARE</t>
  </si>
  <si>
    <t xml:space="preserve"> 1,538 D  </t>
  </si>
  <si>
    <t xml:space="preserve"> 1,679 D  </t>
  </si>
  <si>
    <t xml:space="preserve">   288 D  </t>
  </si>
  <si>
    <t xml:space="preserve"> 2,425 D  </t>
  </si>
  <si>
    <t xml:space="preserve"> 1,756 D  </t>
  </si>
  <si>
    <t xml:space="preserve">NATLUK </t>
  </si>
  <si>
    <t xml:space="preserve"> 1,103 D  </t>
  </si>
  <si>
    <t xml:space="preserve">   966 D  </t>
  </si>
  <si>
    <t>CONSTRUIR FUTURO  CONFUTURO</t>
  </si>
  <si>
    <t xml:space="preserve">   573 D  </t>
  </si>
  <si>
    <t xml:space="preserve"> 1,449 D  </t>
  </si>
  <si>
    <t xml:space="preserve">   243 D  </t>
  </si>
  <si>
    <t xml:space="preserve">   253 D  </t>
  </si>
  <si>
    <t xml:space="preserve">   220 D  </t>
  </si>
  <si>
    <t xml:space="preserve">   102 D  </t>
  </si>
  <si>
    <t xml:space="preserve">   116 D  </t>
  </si>
  <si>
    <t xml:space="preserve"> 1,037 D  </t>
  </si>
  <si>
    <t xml:space="preserve">   281 D  </t>
  </si>
  <si>
    <t xml:space="preserve">   578 D  </t>
  </si>
  <si>
    <t xml:space="preserve">   760 D  </t>
  </si>
  <si>
    <t xml:space="preserve">   851 D  </t>
  </si>
  <si>
    <t xml:space="preserve">   942 D  </t>
  </si>
  <si>
    <t xml:space="preserve">FERRO TORRE </t>
  </si>
  <si>
    <t xml:space="preserve">   482 D  </t>
  </si>
  <si>
    <t xml:space="preserve"> 1,026 D  </t>
  </si>
  <si>
    <t xml:space="preserve">   350 D  </t>
  </si>
  <si>
    <t xml:space="preserve">   242 D  </t>
  </si>
  <si>
    <t xml:space="preserve"> 1,021 D  </t>
  </si>
  <si>
    <t>NOVENA TITULARIZACIÓN CARTERA AUTOMOTRIZ AMAZONAS</t>
  </si>
  <si>
    <t>CERTIFICADOS DE APORTACION</t>
  </si>
  <si>
    <t>MUTUALISTA PICHINCHA</t>
  </si>
  <si>
    <t>TOTAL CERTIFICADOS DE APORTACION</t>
  </si>
  <si>
    <t xml:space="preserve">   162 D  </t>
  </si>
  <si>
    <t xml:space="preserve">   338 D  </t>
  </si>
  <si>
    <t xml:space="preserve"> 1,055 D  </t>
  </si>
  <si>
    <t xml:space="preserve"> 1,821 D  </t>
  </si>
  <si>
    <t xml:space="preserve"> 1,188 D  </t>
  </si>
  <si>
    <t xml:space="preserve"> 1,447 D  </t>
  </si>
  <si>
    <t xml:space="preserve"> 1,084 D  </t>
  </si>
  <si>
    <t xml:space="preserve"> 1,063 D  </t>
  </si>
  <si>
    <t xml:space="preserve"> 2,424 D  </t>
  </si>
  <si>
    <t xml:space="preserve">   356 D  </t>
  </si>
  <si>
    <t xml:space="preserve">   289 D  </t>
  </si>
  <si>
    <t xml:space="preserve">TELCONET </t>
  </si>
  <si>
    <t xml:space="preserve">   915 D  </t>
  </si>
  <si>
    <t xml:space="preserve">   830 D  </t>
  </si>
  <si>
    <t xml:space="preserve">   552 D  </t>
  </si>
  <si>
    <t>EDIMCA</t>
  </si>
  <si>
    <t xml:space="preserve"> 1,801 D  </t>
  </si>
  <si>
    <t xml:space="preserve"> 1,461 D  </t>
  </si>
  <si>
    <t xml:space="preserve"> 1,307 D  </t>
  </si>
  <si>
    <t xml:space="preserve"> 1,302 D  </t>
  </si>
  <si>
    <t xml:space="preserve">   316 D  </t>
  </si>
  <si>
    <t xml:space="preserve">   328 D  </t>
  </si>
  <si>
    <t>CARTIMEX</t>
  </si>
  <si>
    <t xml:space="preserve">NEDERAGRO </t>
  </si>
  <si>
    <t xml:space="preserve">    55 D  </t>
  </si>
  <si>
    <t xml:space="preserve">   150 D  </t>
  </si>
  <si>
    <t>ZAIMELLA DEL ECUADOR</t>
  </si>
  <si>
    <t xml:space="preserve">    61 D  </t>
  </si>
  <si>
    <t xml:space="preserve">    60 D  </t>
  </si>
  <si>
    <t xml:space="preserve">INVESTEAM </t>
  </si>
  <si>
    <t xml:space="preserve">     5 D  </t>
  </si>
  <si>
    <t xml:space="preserve">    63 D  </t>
  </si>
  <si>
    <t xml:space="preserve">   378 D  </t>
  </si>
  <si>
    <t xml:space="preserve">   203 D  </t>
  </si>
  <si>
    <t xml:space="preserve">    98 D  </t>
  </si>
  <si>
    <t xml:space="preserve">   104 D  </t>
  </si>
  <si>
    <t xml:space="preserve">   189 D  </t>
  </si>
  <si>
    <t xml:space="preserve">   257 D  </t>
  </si>
  <si>
    <t xml:space="preserve">   362 D  </t>
  </si>
  <si>
    <t xml:space="preserve">   108 D  </t>
  </si>
  <si>
    <t xml:space="preserve">   348 D  </t>
  </si>
  <si>
    <t xml:space="preserve">BANCO GENERAL RUMIÑAHUI </t>
  </si>
  <si>
    <t>COOPERATIVA DE AHORRO Y CREDITO COOPROGRESO</t>
  </si>
  <si>
    <t>COOPERATIVA DE AHORRO Y CRÉDITO 29 DE OCTUBRE</t>
  </si>
  <si>
    <t xml:space="preserve">   167 D  </t>
  </si>
  <si>
    <t xml:space="preserve">SURGALARE </t>
  </si>
  <si>
    <t xml:space="preserve">    97 D  </t>
  </si>
  <si>
    <t>REPORTO - ACCIONES</t>
  </si>
  <si>
    <t xml:space="preserve"> 1,477 D  </t>
  </si>
  <si>
    <t xml:space="preserve">   538 D  </t>
  </si>
  <si>
    <t xml:space="preserve">   487 D  </t>
  </si>
  <si>
    <t xml:space="preserve"> 1,467 D  </t>
  </si>
  <si>
    <t xml:space="preserve">LABIZA </t>
  </si>
  <si>
    <t xml:space="preserve"> 1,006 D  </t>
  </si>
  <si>
    <t xml:space="preserve"> 1,819 D  </t>
  </si>
  <si>
    <t xml:space="preserve"> 1,824 D  </t>
  </si>
  <si>
    <t>MOSINVEST</t>
  </si>
  <si>
    <t>RIPCONCIV CONSTRUCCIONES CIVIL</t>
  </si>
  <si>
    <t xml:space="preserve">    19 D  </t>
  </si>
  <si>
    <t xml:space="preserve">   140 D  </t>
  </si>
  <si>
    <t xml:space="preserve">   123 D  </t>
  </si>
  <si>
    <t xml:space="preserve">   111 D  </t>
  </si>
  <si>
    <t xml:space="preserve">   322 D  </t>
  </si>
  <si>
    <t>FABRICA DE ENVASES  FADESA</t>
  </si>
  <si>
    <t xml:space="preserve">   157 D  </t>
  </si>
  <si>
    <t xml:space="preserve">GALARMOBIL </t>
  </si>
  <si>
    <t xml:space="preserve">   217 D  </t>
  </si>
  <si>
    <t xml:space="preserve">   218 D  </t>
  </si>
  <si>
    <t xml:space="preserve">    66 D  </t>
  </si>
  <si>
    <t xml:space="preserve">   676 D  </t>
  </si>
  <si>
    <t xml:space="preserve">    65 D  </t>
  </si>
  <si>
    <t xml:space="preserve">   315 D  </t>
  </si>
  <si>
    <t xml:space="preserve">   136 D  </t>
  </si>
  <si>
    <t xml:space="preserve">   168 D  </t>
  </si>
  <si>
    <t xml:space="preserve">    76 D  </t>
  </si>
  <si>
    <t>COOPERATIVA DE AHORRO Y CREDITO  OSCUS</t>
  </si>
  <si>
    <t>COOPERATIVA DE AHORRO Y CREDITO CHIBULEO</t>
  </si>
  <si>
    <t xml:space="preserve">    67 D  </t>
  </si>
  <si>
    <r>
      <t>BOLETIN INFOBURSATIL BVG</t>
    </r>
    <r>
      <rPr>
        <b/>
        <sz val="10"/>
        <color theme="0"/>
        <rFont val="Segoe UI Variable Display"/>
      </rPr>
      <t xml:space="preserve"> 
</t>
    </r>
    <r>
      <rPr>
        <b/>
        <sz val="16"/>
        <color theme="0"/>
        <rFont val="Segoe UI Variable Display"/>
      </rPr>
      <t>Marzo de 2023 - No. 330</t>
    </r>
  </si>
  <si>
    <t>EN MARZO DE 2023</t>
  </si>
  <si>
    <r>
      <t>VOLUMEN DE OPERACIONES EN LA BVG</t>
    </r>
    <r>
      <rPr>
        <b/>
        <sz val="10"/>
        <color theme="0"/>
        <rFont val="Segoe UI Variable Display"/>
      </rPr>
      <t xml:space="preserve">
</t>
    </r>
    <r>
      <rPr>
        <b/>
        <sz val="16"/>
        <color theme="0"/>
        <rFont val="Segoe UI Variable Display"/>
      </rPr>
      <t>Enero - Marzo</t>
    </r>
  </si>
  <si>
    <r>
      <t xml:space="preserve">VOLUMEN DE OPERACIONES EN LA BVG POR TITULO
</t>
    </r>
    <r>
      <rPr>
        <b/>
        <sz val="16"/>
        <color theme="0"/>
        <rFont val="Segoe UI Variable Display"/>
      </rPr>
      <t>En valor efectivo en dolares, correspondiente de Enero a Marzo 2023</t>
    </r>
    <r>
      <rPr>
        <b/>
        <sz val="20"/>
        <color theme="0"/>
        <rFont val="Segoe UI Variable Display"/>
      </rPr>
      <t xml:space="preserve"> </t>
    </r>
  </si>
  <si>
    <r>
      <t xml:space="preserve">VOLUMEN DE OPERACIONES EN EL MERCADO BUSÁTIL
</t>
    </r>
    <r>
      <rPr>
        <b/>
        <sz val="16"/>
        <color theme="0"/>
        <rFont val="Segoe UI Variable Display"/>
      </rPr>
      <t>En valor efectivo en dólares, correspondiente de Enero a Marzo 2023</t>
    </r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</si>
  <si>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 a Marzo 2023</t>
    </r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</si>
  <si>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 a Enero-Marzo 2023</t>
    </r>
  </si>
  <si>
    <r>
      <t xml:space="preserve">OPERACIONES DIARIAS POR TÍTULO
</t>
    </r>
    <r>
      <rPr>
        <b/>
        <sz val="16"/>
        <color theme="0"/>
        <rFont val="Segoe UI Variable Display"/>
      </rPr>
      <t xml:space="preserve">
</t>
    </r>
    <r>
      <rPr>
        <b/>
        <sz val="14"/>
        <color theme="0"/>
        <rFont val="Segoe UI Variable Display"/>
      </rPr>
      <t>Desde: 01 de Marzode 2023  Hasta: 31 de Marzo de 2023</t>
    </r>
  </si>
  <si>
    <t xml:space="preserve">BONO RESOLUCION CDF-2023-0001           </t>
  </si>
  <si>
    <t xml:space="preserve">CERT.DEPOSITO A PLAZO DESMATERILIZADO   </t>
  </si>
  <si>
    <t>CORPORACION MULTI BG</t>
  </si>
  <si>
    <t xml:space="preserve">   133 D  </t>
  </si>
  <si>
    <t xml:space="preserve">   247 D  </t>
  </si>
  <si>
    <t xml:space="preserve">   172 D  </t>
  </si>
  <si>
    <t xml:space="preserve"> 1,729 D  </t>
  </si>
  <si>
    <t xml:space="preserve">   875 D  </t>
  </si>
  <si>
    <t xml:space="preserve">   375 D  </t>
  </si>
  <si>
    <t xml:space="preserve"> 2,037 D  </t>
  </si>
  <si>
    <t xml:space="preserve">   499 D  </t>
  </si>
  <si>
    <t xml:space="preserve">   864 D  </t>
  </si>
  <si>
    <t xml:space="preserve">   929 D  </t>
  </si>
  <si>
    <t xml:space="preserve"> 1,237 D  </t>
  </si>
  <si>
    <t xml:space="preserve"> 1,293 D  </t>
  </si>
  <si>
    <t xml:space="preserve"> 1,509 D  </t>
  </si>
  <si>
    <t xml:space="preserve"> 1,602 D  </t>
  </si>
  <si>
    <t xml:space="preserve"> 1,960 D  </t>
  </si>
  <si>
    <t xml:space="preserve"> 1,968 D  </t>
  </si>
  <si>
    <t xml:space="preserve"> 2,024 D  </t>
  </si>
  <si>
    <t xml:space="preserve"> 2,325 D  </t>
  </si>
  <si>
    <t xml:space="preserve"> 2,333 D  </t>
  </si>
  <si>
    <t xml:space="preserve"> 2,389 D  </t>
  </si>
  <si>
    <t xml:space="preserve"> 2,700 D  </t>
  </si>
  <si>
    <t xml:space="preserve"> 2,690 D  </t>
  </si>
  <si>
    <t xml:space="preserve"> 3,055 D  </t>
  </si>
  <si>
    <t xml:space="preserve"> 3,120 D  </t>
  </si>
  <si>
    <t xml:space="preserve"> 3,485 D  </t>
  </si>
  <si>
    <t xml:space="preserve">   619 D  </t>
  </si>
  <si>
    <t xml:space="preserve"> 2,302 D  </t>
  </si>
  <si>
    <t xml:space="preserve"> 2,336 D  </t>
  </si>
  <si>
    <t xml:space="preserve"> 1,513 D  </t>
  </si>
  <si>
    <t xml:space="preserve"> 2,089 D  </t>
  </si>
  <si>
    <t xml:space="preserve"> 1,382 D  </t>
  </si>
  <si>
    <t xml:space="preserve"> 2,107 D  </t>
  </si>
  <si>
    <t xml:space="preserve"> 2,113 D  </t>
  </si>
  <si>
    <t xml:space="preserve"> 2,478 D  </t>
  </si>
  <si>
    <t xml:space="preserve"> 2,852 D  </t>
  </si>
  <si>
    <t xml:space="preserve"> 2,847 D  </t>
  </si>
  <si>
    <t xml:space="preserve"> 3,196 D  </t>
  </si>
  <si>
    <t xml:space="preserve"> 2,184 D  </t>
  </si>
  <si>
    <t xml:space="preserve"> 1,809 D  </t>
  </si>
  <si>
    <t xml:space="preserve"> 2,783 D  </t>
  </si>
  <si>
    <t xml:space="preserve"> 2,789 D  </t>
  </si>
  <si>
    <t xml:space="preserve"> 2,790 D  </t>
  </si>
  <si>
    <t xml:space="preserve"> 1,029 D  </t>
  </si>
  <si>
    <t xml:space="preserve"> 1,032 D  </t>
  </si>
  <si>
    <t xml:space="preserve"> 1,736 D  </t>
  </si>
  <si>
    <t xml:space="preserve"> 1,763 D  </t>
  </si>
  <si>
    <t>PRODUCTOS DEL AGRO SYLVIA MARIA</t>
  </si>
  <si>
    <t xml:space="preserve"> 1,641 D  </t>
  </si>
  <si>
    <t xml:space="preserve"> 1,445 D  </t>
  </si>
  <si>
    <t xml:space="preserve">   872 D  </t>
  </si>
  <si>
    <t xml:space="preserve">   873 D  </t>
  </si>
  <si>
    <t xml:space="preserve"> 1,548 D  </t>
  </si>
  <si>
    <t xml:space="preserve"> 1,030 D  </t>
  </si>
  <si>
    <t xml:space="preserve"> 1,054 D  </t>
  </si>
  <si>
    <t xml:space="preserve"> 1,056 D  </t>
  </si>
  <si>
    <t xml:space="preserve"> 1,550 D  </t>
  </si>
  <si>
    <t xml:space="preserve"> 1,771 D  </t>
  </si>
  <si>
    <t xml:space="preserve"> 1,772 D  </t>
  </si>
  <si>
    <t xml:space="preserve"> 1,416 D  </t>
  </si>
  <si>
    <t xml:space="preserve"> 1,428 D  </t>
  </si>
  <si>
    <t xml:space="preserve">   799 D  </t>
  </si>
  <si>
    <t xml:space="preserve"> 1,115 D  </t>
  </si>
  <si>
    <t xml:space="preserve"> 1,094 D  </t>
  </si>
  <si>
    <t>SUNCHODESA REPRESENTACIONES</t>
  </si>
  <si>
    <t xml:space="preserve"> 1,187 D  </t>
  </si>
  <si>
    <t>CORPORACION JARRIN HERRERA</t>
  </si>
  <si>
    <t xml:space="preserve">   581 D  </t>
  </si>
  <si>
    <t xml:space="preserve">CARRO SEGURO CARSEG </t>
  </si>
  <si>
    <t xml:space="preserve">   798 D  </t>
  </si>
  <si>
    <t xml:space="preserve"> 1,841 D  </t>
  </si>
  <si>
    <t xml:space="preserve"> 1,846 D  </t>
  </si>
  <si>
    <t xml:space="preserve"> 2,514 D  </t>
  </si>
  <si>
    <t xml:space="preserve"> 2,528 D  </t>
  </si>
  <si>
    <t xml:space="preserve"> 2,530 D  </t>
  </si>
  <si>
    <t xml:space="preserve"> 2,533 D  </t>
  </si>
  <si>
    <t xml:space="preserve"> 3,626 D  </t>
  </si>
  <si>
    <t xml:space="preserve"> 3,637 D  </t>
  </si>
  <si>
    <t xml:space="preserve"> 1,842 D  </t>
  </si>
  <si>
    <t xml:space="preserve"> 1,670 D  </t>
  </si>
  <si>
    <t xml:space="preserve"> 1,312 D  </t>
  </si>
  <si>
    <t xml:space="preserve"> 1,314 D  </t>
  </si>
  <si>
    <t xml:space="preserve"> 1,022 D  </t>
  </si>
  <si>
    <t xml:space="preserve"> 1,034 D  </t>
  </si>
  <si>
    <t xml:space="preserve">   236 D  </t>
  </si>
  <si>
    <t xml:space="preserve"> 2,897 D  </t>
  </si>
  <si>
    <t xml:space="preserve"> 2,910 D  </t>
  </si>
  <si>
    <t xml:space="preserve">   965 D  </t>
  </si>
  <si>
    <t xml:space="preserve">   970 D  </t>
  </si>
  <si>
    <t xml:space="preserve"> 2,555 D  </t>
  </si>
  <si>
    <t xml:space="preserve"> 1,095 D  </t>
  </si>
  <si>
    <t xml:space="preserve"> 1,446 D  </t>
  </si>
  <si>
    <t xml:space="preserve"> 1,463 D  </t>
  </si>
  <si>
    <t xml:space="preserve"> 1,527 D  </t>
  </si>
  <si>
    <t xml:space="preserve">   679 D  </t>
  </si>
  <si>
    <t xml:space="preserve"> 1,413 D  </t>
  </si>
  <si>
    <t xml:space="preserve"> 1,775 D  </t>
  </si>
  <si>
    <t xml:space="preserve"> 1,064 D  </t>
  </si>
  <si>
    <t xml:space="preserve">AGLOMERADOS COTOPAXI </t>
  </si>
  <si>
    <t xml:space="preserve"> 1,008 D  </t>
  </si>
  <si>
    <t xml:space="preserve"> 1,062 D  </t>
  </si>
  <si>
    <t xml:space="preserve">   661 D  </t>
  </si>
  <si>
    <t xml:space="preserve"> 1,813 D  </t>
  </si>
  <si>
    <t xml:space="preserve"> 1,820 D  </t>
  </si>
  <si>
    <t xml:space="preserve"> 1,534 D  </t>
  </si>
  <si>
    <t xml:space="preserve">   109 D  </t>
  </si>
  <si>
    <t xml:space="preserve">   209 D  </t>
  </si>
  <si>
    <t xml:space="preserve">   235 D  </t>
  </si>
  <si>
    <t xml:space="preserve">    79 D  </t>
  </si>
  <si>
    <t xml:space="preserve">   337 D  </t>
  </si>
  <si>
    <t xml:space="preserve">   345 D  </t>
  </si>
  <si>
    <t xml:space="preserve">   205 D  </t>
  </si>
  <si>
    <t xml:space="preserve">   134 D  </t>
  </si>
  <si>
    <t xml:space="preserve">   251 D  </t>
  </si>
  <si>
    <t>SALCEDO MOTORS</t>
  </si>
  <si>
    <t xml:space="preserve">   336 D  </t>
  </si>
  <si>
    <t xml:space="preserve">    24 D  </t>
  </si>
  <si>
    <t xml:space="preserve">    78 D  </t>
  </si>
  <si>
    <t xml:space="preserve">   326 D  </t>
  </si>
  <si>
    <t xml:space="preserve"> 1,119 D  </t>
  </si>
  <si>
    <t xml:space="preserve">   658 D  </t>
  </si>
  <si>
    <t xml:space="preserve">   748 D  </t>
  </si>
  <si>
    <t xml:space="preserve">   839 D  </t>
  </si>
  <si>
    <t xml:space="preserve">   294 D  </t>
  </si>
  <si>
    <t xml:space="preserve">   371 D  </t>
  </si>
  <si>
    <t xml:space="preserve">   463 D  </t>
  </si>
  <si>
    <t xml:space="preserve">   477 D  </t>
  </si>
  <si>
    <t xml:space="preserve">   557 D  </t>
  </si>
  <si>
    <t xml:space="preserve">   571 D  </t>
  </si>
  <si>
    <t xml:space="preserve">   648 D  </t>
  </si>
  <si>
    <t xml:space="preserve">   662 D  </t>
  </si>
  <si>
    <t xml:space="preserve">   736 D  </t>
  </si>
  <si>
    <t xml:space="preserve">   750 D  </t>
  </si>
  <si>
    <t xml:space="preserve">   844 D  </t>
  </si>
  <si>
    <t xml:space="preserve">   921 D  </t>
  </si>
  <si>
    <t xml:space="preserve">   935 D  </t>
  </si>
  <si>
    <t xml:space="preserve"> 1,117 D  </t>
  </si>
  <si>
    <t xml:space="preserve"> 1,194 D  </t>
  </si>
  <si>
    <t xml:space="preserve"> 1,208 D  </t>
  </si>
  <si>
    <t xml:space="preserve"> 1,285 D  </t>
  </si>
  <si>
    <t xml:space="preserve"> 1,299 D  </t>
  </si>
  <si>
    <t xml:space="preserve"> 1,376 D  </t>
  </si>
  <si>
    <t xml:space="preserve"> 1,390 D  </t>
  </si>
  <si>
    <t xml:space="preserve"> 1,481 D  </t>
  </si>
  <si>
    <t xml:space="preserve"> 1,558 D  </t>
  </si>
  <si>
    <t xml:space="preserve"> 1,572 D  </t>
  </si>
  <si>
    <t xml:space="preserve"> 1,650 D  </t>
  </si>
  <si>
    <t xml:space="preserve"> 1,664 D  </t>
  </si>
  <si>
    <t xml:space="preserve"> 1,741 D  </t>
  </si>
  <si>
    <t xml:space="preserve"> 1,755 D  </t>
  </si>
  <si>
    <t xml:space="preserve">   388 D  </t>
  </si>
  <si>
    <t xml:space="preserve">   479 D  </t>
  </si>
  <si>
    <t xml:space="preserve">   495 D  </t>
  </si>
  <si>
    <t xml:space="preserve">   570 D  </t>
  </si>
  <si>
    <t xml:space="preserve">   586 D  </t>
  </si>
  <si>
    <t xml:space="preserve">    23 D  </t>
  </si>
  <si>
    <t xml:space="preserve">    28 D  </t>
  </si>
  <si>
    <t xml:space="preserve">   126 D  </t>
  </si>
  <si>
    <t xml:space="preserve">   206 D  </t>
  </si>
  <si>
    <t xml:space="preserve">   305 D  </t>
  </si>
  <si>
    <t xml:space="preserve">   312 D  </t>
  </si>
  <si>
    <t xml:space="preserve">   391 D  </t>
  </si>
  <si>
    <t xml:space="preserve">   403 D  </t>
  </si>
  <si>
    <t xml:space="preserve">   494 D  </t>
  </si>
  <si>
    <t xml:space="preserve">   585 D  </t>
  </si>
  <si>
    <t xml:space="preserve">   664 D  </t>
  </si>
  <si>
    <t xml:space="preserve">   669 D  </t>
  </si>
  <si>
    <t xml:space="preserve">   755 D  </t>
  </si>
  <si>
    <t xml:space="preserve">   767 D  </t>
  </si>
  <si>
    <t xml:space="preserve">   846 D  </t>
  </si>
  <si>
    <t xml:space="preserve">   858 D  </t>
  </si>
  <si>
    <t xml:space="preserve">   937 D  </t>
  </si>
  <si>
    <t xml:space="preserve">   949 D  </t>
  </si>
  <si>
    <t xml:space="preserve"> 1,041 D  </t>
  </si>
  <si>
    <t xml:space="preserve"> 1,124 D  </t>
  </si>
  <si>
    <t xml:space="preserve"> 1,131 D  </t>
  </si>
  <si>
    <t xml:space="preserve"> 1,210 D  </t>
  </si>
  <si>
    <t xml:space="preserve"> 1,215 D  </t>
  </si>
  <si>
    <t xml:space="preserve"> 1,222 D  </t>
  </si>
  <si>
    <t xml:space="preserve"> 1,394 D  </t>
  </si>
  <si>
    <t xml:space="preserve"> 1,406 D  </t>
  </si>
  <si>
    <t xml:space="preserve"> 1,484 D  </t>
  </si>
  <si>
    <t xml:space="preserve"> 1,489 D  </t>
  </si>
  <si>
    <t xml:space="preserve"> 1,496 D  </t>
  </si>
  <si>
    <t xml:space="preserve"> 1,575 D  </t>
  </si>
  <si>
    <t xml:space="preserve"> 1,580 D  </t>
  </si>
  <si>
    <t xml:space="preserve"> 1,587 D  </t>
  </si>
  <si>
    <t xml:space="preserve"> 1,667 D  </t>
  </si>
  <si>
    <t xml:space="preserve"> 1,672 D  </t>
  </si>
  <si>
    <t xml:space="preserve"> 1,759 D  </t>
  </si>
  <si>
    <t xml:space="preserve"> 1,764 D  </t>
  </si>
  <si>
    <t xml:space="preserve">   425 D  </t>
  </si>
  <si>
    <t xml:space="preserve">   428 D  </t>
  </si>
  <si>
    <t xml:space="preserve"> 2,181 D  </t>
  </si>
  <si>
    <t xml:space="preserve">   458 D  </t>
  </si>
  <si>
    <t xml:space="preserve">   550 D  </t>
  </si>
  <si>
    <t xml:space="preserve">   641 D  </t>
  </si>
  <si>
    <t xml:space="preserve">   731 D  </t>
  </si>
  <si>
    <t xml:space="preserve">   823 D  </t>
  </si>
  <si>
    <t xml:space="preserve"> 1,280 D  </t>
  </si>
  <si>
    <t xml:space="preserve"> 1,371 D  </t>
  </si>
  <si>
    <t xml:space="preserve"> 1,553 D  </t>
  </si>
  <si>
    <t xml:space="preserve"> 1,645 D  </t>
  </si>
  <si>
    <t xml:space="preserve"> 1,921 D  </t>
  </si>
  <si>
    <t xml:space="preserve"> 2,012 D  </t>
  </si>
  <si>
    <t xml:space="preserve"> 2,103 D  </t>
  </si>
  <si>
    <t xml:space="preserve"> 2,194 D  </t>
  </si>
  <si>
    <t xml:space="preserve"> 2,285 D  </t>
  </si>
  <si>
    <t xml:space="preserve"> 2,376 D  </t>
  </si>
  <si>
    <t xml:space="preserve"> 2,467 D  </t>
  </si>
  <si>
    <t xml:space="preserve"> 2,558 D  </t>
  </si>
  <si>
    <t>METALTRONIC</t>
  </si>
  <si>
    <t xml:space="preserve">   547 D  </t>
  </si>
  <si>
    <t xml:space="preserve">   948 D  </t>
  </si>
  <si>
    <t xml:space="preserve">   485 D  </t>
  </si>
  <si>
    <t xml:space="preserve">    99 D  </t>
  </si>
  <si>
    <t xml:space="preserve">    15 D  </t>
  </si>
  <si>
    <t xml:space="preserve"> 2,520 D  </t>
  </si>
  <si>
    <t xml:space="preserve">   224 D  </t>
  </si>
  <si>
    <t xml:space="preserve">   321 D  </t>
  </si>
  <si>
    <t xml:space="preserve">   158 D  </t>
  </si>
  <si>
    <t>COOPERATIVA DE AHORRO Y CREDITO POLICIA NACIONAL</t>
  </si>
  <si>
    <t>COOPERATIVA DE AHORRO Y CRÉDITO JARDIN AZUAYO</t>
  </si>
  <si>
    <t xml:space="preserve"> 1,098 D  </t>
  </si>
  <si>
    <t xml:space="preserve"> 1,462 D  </t>
  </si>
  <si>
    <t>CUARTA TITULARIZACIÓN DE CARTERA MARCIMEX</t>
  </si>
  <si>
    <t xml:space="preserve">   194 D  </t>
  </si>
  <si>
    <t xml:space="preserve">FERRETERIA COMERCIAL FECO </t>
  </si>
  <si>
    <t>INDUSTRIAL GEMINIS INDUGEM</t>
  </si>
  <si>
    <t xml:space="preserve">   118 D  </t>
  </si>
  <si>
    <t xml:space="preserve">LIPROIN </t>
  </si>
  <si>
    <t>BOLETÍN MENSUAL DE OPERACIONES
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</si>
</sst>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(* #,##0_);_(* \(#,##0\);_(* &quot;-&quot;??_);_(@_)"/>
    <numFmt numFmtId="165" formatCode="0.0%"/>
    <numFmt numFmtId="166" formatCode="\1.00%"/>
    <numFmt numFmtId="167" formatCode="_(* #,##0.00_);_(* \(#,##0.00\);_(* &quot;-&quot;??_);_(@_)"/>
    <numFmt numFmtId="168" formatCode="0.00000"/>
    <numFmt numFmtId="169" formatCode="0.0000"/>
    <numFmt numFmtId="170" formatCode="#,##0.0000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9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22"/>
      <name val="Arial"/>
      <family val="2"/>
    </font>
    <font>
      <sz val="22"/>
      <name val="Arial"/>
      <family val="2"/>
    </font>
    <font>
      <sz val="10"/>
      <name val="Poppins"/>
    </font>
    <font>
      <sz val="10"/>
      <color theme="0"/>
      <name val="Poppins"/>
    </font>
    <font>
      <b/>
      <sz val="10"/>
      <name val="Poppins"/>
    </font>
    <font>
      <b/>
      <sz val="12"/>
      <name val="Poppins"/>
    </font>
    <font>
      <sz val="12"/>
      <name val="Poppins"/>
    </font>
    <font>
      <b/>
      <sz val="16"/>
      <name val="Poppins"/>
    </font>
    <font>
      <sz val="11"/>
      <name val="Poppins"/>
    </font>
    <font>
      <b/>
      <sz val="16"/>
      <color rgb="FF011389"/>
      <name val="Poppins"/>
    </font>
    <font>
      <b/>
      <sz val="26"/>
      <color theme="0"/>
      <name val="Poppins"/>
    </font>
    <font>
      <sz val="14"/>
      <name val="Poppins"/>
    </font>
    <font>
      <sz val="13"/>
      <color rgb="FF011389"/>
      <name val="Arial"/>
      <family val="2"/>
    </font>
    <font>
      <sz val="13"/>
      <name val="Arial"/>
      <family val="2"/>
    </font>
    <font>
      <b/>
      <sz val="14"/>
      <name val="Poppins"/>
    </font>
    <font>
      <b/>
      <sz val="16"/>
      <color theme="0"/>
      <name val="Poppins"/>
    </font>
    <font>
      <b/>
      <sz val="11"/>
      <name val="Poppins"/>
    </font>
    <font>
      <sz val="16"/>
      <name val="Poppins"/>
    </font>
    <font>
      <sz val="14"/>
      <name val="Arial"/>
      <family val="2"/>
    </font>
    <font>
      <b/>
      <sz val="20"/>
      <color theme="0"/>
      <name val="Segoe UI Variable Display"/>
    </font>
    <font>
      <b/>
      <sz val="10"/>
      <color theme="0"/>
      <name val="Segoe UI Variable Display"/>
    </font>
    <font>
      <b/>
      <sz val="16"/>
      <color theme="0"/>
      <name val="Segoe UI Variable Display"/>
    </font>
    <font>
      <b/>
      <sz val="16"/>
      <color rgb="FF011389"/>
      <name val="Segoe UI Variable Display Semib"/>
    </font>
    <font>
      <sz val="10"/>
      <color theme="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sz val="10"/>
      <name val="Segoe UI Variable Display Semib"/>
    </font>
    <font>
      <b/>
      <sz val="12"/>
      <name val="Segoe UI Variable Display Semib"/>
    </font>
    <font>
      <b/>
      <sz val="10"/>
      <name val="Segoe UI Variable Display Semib"/>
    </font>
    <font>
      <sz val="12"/>
      <name val="Segoe UI Variable Display Semib"/>
    </font>
    <font>
      <sz val="14"/>
      <name val="Segoe UI"/>
      <family val="2"/>
    </font>
    <font>
      <b/>
      <sz val="14"/>
      <color theme="0"/>
      <name val="Segoe UI Variable Display Semib"/>
    </font>
    <font>
      <b/>
      <sz val="13"/>
      <color rgb="FF011389"/>
      <name val="Segoe UI Variable Display"/>
    </font>
    <font>
      <b/>
      <sz val="12"/>
      <color rgb="FF011389"/>
      <name val="Segoe UI Variable Display"/>
    </font>
    <font>
      <b/>
      <sz val="14"/>
      <name val="Segoe UI"/>
      <family val="2"/>
    </font>
    <font>
      <b/>
      <sz val="14"/>
      <name val="Segoe UI Variable Display Semib"/>
    </font>
    <font>
      <b/>
      <sz val="12"/>
      <color theme="0"/>
      <name val="Segoe UI"/>
      <family val="2"/>
    </font>
    <font>
      <b/>
      <sz val="16"/>
      <color rgb="FF2B2B75"/>
      <name val="Segoe UI Variable Display Semib"/>
    </font>
    <font>
      <sz val="11"/>
      <name val="Segoe UI Variable Display Semib"/>
    </font>
    <font>
      <b/>
      <sz val="16"/>
      <color theme="0"/>
      <name val="Segoe UI Variable Display Semib"/>
    </font>
    <font>
      <b/>
      <sz val="16"/>
      <color rgb="FF011389"/>
      <name val="Segoe UI"/>
      <family val="2"/>
    </font>
    <font>
      <b/>
      <sz val="26"/>
      <color rgb="FF011389"/>
      <name val="Segoe UI Variable Display"/>
    </font>
    <font>
      <b/>
      <sz val="14"/>
      <color theme="0"/>
      <name val="Segoe UI"/>
      <family val="2"/>
    </font>
    <font>
      <b/>
      <sz val="16"/>
      <color theme="0"/>
      <name val="Segoe UI"/>
      <family val="2"/>
    </font>
    <font>
      <sz val="16"/>
      <color theme="0"/>
      <name val="Segoe UI"/>
      <family val="2"/>
    </font>
    <font>
      <b/>
      <sz val="16"/>
      <name val="Segoe UI"/>
      <family val="2"/>
    </font>
    <font>
      <sz val="16"/>
      <name val="Segoe UI"/>
      <family val="2"/>
    </font>
    <font>
      <b/>
      <sz val="14"/>
      <color theme="1"/>
      <name val="Segoe UI"/>
      <family val="2"/>
    </font>
    <font>
      <b/>
      <sz val="11"/>
      <color theme="1"/>
      <name val="Segoe UI"/>
      <family val="2"/>
    </font>
    <font>
      <sz val="14"/>
      <name val="Segoe UI Variable Display Semib"/>
    </font>
    <font>
      <b/>
      <sz val="11"/>
      <name val="Segoe UI Variable Display Semib"/>
    </font>
    <font>
      <b/>
      <sz val="16"/>
      <name val="Segoe UI Variable Display Semib"/>
    </font>
    <font>
      <sz val="16"/>
      <name val="Segoe UI Variable Display Semib"/>
    </font>
    <font>
      <b/>
      <sz val="14"/>
      <color theme="0"/>
      <name val="Segoe UI Variable Display"/>
    </font>
    <font>
      <b/>
      <sz val="10"/>
      <name val="Segoe UI"/>
      <family val="2"/>
    </font>
    <font>
      <sz val="14"/>
      <color rgb="FF011389"/>
      <name val="Segoe UI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Poppins"/>
    </font>
    <font>
      <b/>
      <sz val="10"/>
      <color theme="0"/>
      <name val="Poppins"/>
    </font>
    <font>
      <sz val="12"/>
      <color theme="0"/>
      <name val="Poppins"/>
    </font>
    <font>
      <b/>
      <sz val="12"/>
      <color theme="1"/>
      <name val="Poppins"/>
    </font>
    <font>
      <b/>
      <sz val="10"/>
      <color theme="1"/>
      <name val="Poppins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8CBFF"/>
        <bgColor indexed="64"/>
      </patternFill>
    </fill>
    <fill>
      <patternFill patternType="solid">
        <fgColor rgb="FF0113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2B7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indexed="64"/>
      </bottom>
      <diagonal/>
    </border>
    <border>
      <left/>
      <right style="thin">
        <color rgb="FF2B2B75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2B2B75"/>
      </top>
      <bottom style="thin">
        <color indexed="64"/>
      </bottom>
      <diagonal/>
    </border>
    <border>
      <left style="thin">
        <color rgb="FF2B2B75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/>
      <right/>
      <top style="thin">
        <color rgb="FF2B2B75"/>
      </top>
      <bottom style="thin">
        <color rgb="FF2B2B75"/>
      </bottom>
      <diagonal/>
    </border>
    <border>
      <left style="thin">
        <color rgb="FF2B2B75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/>
      <right/>
      <top/>
      <bottom style="thin">
        <color rgb="FF2B2B75"/>
      </bottom>
      <diagonal/>
    </border>
    <border>
      <left/>
      <right/>
      <top style="thin">
        <color rgb="FF2B2B75"/>
      </top>
      <bottom/>
      <diagonal/>
    </border>
  </borders>
  <cellStyleXfs count="1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481">
    <xf numFmtId="0" fontId="0" fillId="0" borderId="0" xfId="0"/>
    <xf numFmtId="0" fontId="3" fillId="0" borderId="0" xfId="1"/>
    <xf numFmtId="3" fontId="3" fillId="0" borderId="0" xfId="1" applyNumberFormat="1"/>
    <xf numFmtId="10" fontId="3" fillId="0" borderId="0" xfId="3" applyNumberFormat="1" applyFont="1"/>
    <xf numFmtId="0" fontId="5" fillId="0" borderId="0" xfId="1" applyFont="1"/>
    <xf numFmtId="4" fontId="16" fillId="0" borderId="0" xfId="1" applyNumberFormat="1" applyFont="1" applyAlignment="1">
      <alignment horizontal="right" vertical="center"/>
    </xf>
    <xf numFmtId="4" fontId="14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centerContinuous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4" fillId="0" borderId="1" xfId="1" applyFont="1" applyBorder="1" applyAlignment="1">
      <alignment horizontal="centerContinuous" vertical="center"/>
    </xf>
    <xf numFmtId="0" fontId="14" fillId="0" borderId="1" xfId="1" applyFont="1" applyBorder="1" applyAlignment="1">
      <alignment vertical="center"/>
    </xf>
    <xf numFmtId="0" fontId="17" fillId="0" borderId="0" xfId="1" applyFont="1" applyAlignment="1">
      <alignment horizontal="center" vertical="center"/>
    </xf>
    <xf numFmtId="4" fontId="17" fillId="0" borderId="0" xfId="1" applyNumberFormat="1" applyFont="1" applyAlignment="1">
      <alignment horizontal="center" vertical="center"/>
    </xf>
    <xf numFmtId="10" fontId="17" fillId="0" borderId="0" xfId="3" applyNumberFormat="1" applyFont="1" applyBorder="1" applyAlignment="1">
      <alignment horizontal="center" vertical="center"/>
    </xf>
    <xf numFmtId="165" fontId="14" fillId="0" borderId="0" xfId="3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4" fontId="14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0" fontId="16" fillId="4" borderId="0" xfId="1" applyFont="1" applyFill="1" applyAlignment="1">
      <alignment vertical="center"/>
    </xf>
    <xf numFmtId="4" fontId="18" fillId="4" borderId="0" xfId="1" applyNumberFormat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4" fillId="4" borderId="1" xfId="1" applyFont="1" applyFill="1" applyBorder="1" applyAlignment="1">
      <alignment vertical="center"/>
    </xf>
    <xf numFmtId="4" fontId="14" fillId="4" borderId="0" xfId="1" applyNumberFormat="1" applyFont="1" applyFill="1" applyAlignment="1">
      <alignment horizontal="centerContinuous" vertical="center"/>
    </xf>
    <xf numFmtId="0" fontId="14" fillId="4" borderId="0" xfId="1" applyFont="1" applyFill="1" applyAlignment="1">
      <alignment horizontal="centerContinuous" vertical="center"/>
    </xf>
    <xf numFmtId="0" fontId="14" fillId="4" borderId="2" xfId="1" applyFont="1" applyFill="1" applyBorder="1" applyAlignment="1">
      <alignment horizontal="centerContinuous" vertical="center"/>
    </xf>
    <xf numFmtId="3" fontId="18" fillId="4" borderId="0" xfId="1" applyNumberFormat="1" applyFont="1" applyFill="1" applyAlignment="1">
      <alignment horizontal="center" vertical="center"/>
    </xf>
    <xf numFmtId="0" fontId="14" fillId="4" borderId="6" xfId="1" applyFont="1" applyFill="1" applyBorder="1" applyAlignment="1">
      <alignment vertical="center"/>
    </xf>
    <xf numFmtId="4" fontId="14" fillId="4" borderId="7" xfId="1" applyNumberFormat="1" applyFont="1" applyFill="1" applyBorder="1" applyAlignment="1">
      <alignment horizontal="centerContinuous" vertical="center"/>
    </xf>
    <xf numFmtId="0" fontId="14" fillId="4" borderId="7" xfId="1" applyFont="1" applyFill="1" applyBorder="1" applyAlignment="1">
      <alignment horizontal="centerContinuous" vertical="center"/>
    </xf>
    <xf numFmtId="0" fontId="14" fillId="4" borderId="8" xfId="1" applyFont="1" applyFill="1" applyBorder="1" applyAlignment="1">
      <alignment horizontal="centerContinuous" vertical="center"/>
    </xf>
    <xf numFmtId="0" fontId="16" fillId="4" borderId="1" xfId="1" applyFont="1" applyFill="1" applyBorder="1" applyAlignment="1">
      <alignment vertical="center"/>
    </xf>
    <xf numFmtId="0" fontId="18" fillId="4" borderId="2" xfId="1" applyFont="1" applyFill="1" applyBorder="1" applyAlignment="1">
      <alignment vertical="center"/>
    </xf>
    <xf numFmtId="0" fontId="3" fillId="0" borderId="0" xfId="1" applyAlignment="1">
      <alignment vertical="center"/>
    </xf>
    <xf numFmtId="3" fontId="3" fillId="0" borderId="0" xfId="1" applyNumberForma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3" fillId="4" borderId="0" xfId="1" applyFill="1"/>
    <xf numFmtId="0" fontId="5" fillId="4" borderId="0" xfId="1" applyFont="1" applyFill="1"/>
    <xf numFmtId="3" fontId="3" fillId="4" borderId="0" xfId="1" applyNumberFormat="1" applyFill="1"/>
    <xf numFmtId="3" fontId="5" fillId="4" borderId="0" xfId="1" applyNumberFormat="1" applyFont="1" applyFill="1" applyAlignment="1">
      <alignment horizontal="right"/>
    </xf>
    <xf numFmtId="0" fontId="4" fillId="4" borderId="0" xfId="1" applyFont="1" applyFill="1" applyAlignment="1">
      <alignment horizontal="left"/>
    </xf>
    <xf numFmtId="164" fontId="3" fillId="4" borderId="0" xfId="5" applyNumberFormat="1" applyFont="1" applyFill="1" applyAlignment="1">
      <alignment horizontal="right"/>
    </xf>
    <xf numFmtId="3" fontId="3" fillId="4" borderId="0" xfId="1" applyNumberFormat="1" applyFill="1" applyAlignment="1">
      <alignment horizontal="right"/>
    </xf>
    <xf numFmtId="9" fontId="3" fillId="0" borderId="0" xfId="1" applyNumberFormat="1"/>
    <xf numFmtId="10" fontId="3" fillId="0" borderId="0" xfId="1" applyNumberFormat="1"/>
    <xf numFmtId="0" fontId="3" fillId="4" borderId="0" xfId="1" applyFill="1" applyAlignment="1">
      <alignment horizontal="right"/>
    </xf>
    <xf numFmtId="164" fontId="3" fillId="4" borderId="0" xfId="5" applyNumberFormat="1" applyFont="1" applyFill="1"/>
    <xf numFmtId="0" fontId="3" fillId="0" borderId="0" xfId="6" applyAlignment="1">
      <alignment vertical="center"/>
    </xf>
    <xf numFmtId="0" fontId="23" fillId="0" borderId="0" xfId="6" applyFont="1" applyAlignment="1">
      <alignment vertical="center"/>
    </xf>
    <xf numFmtId="0" fontId="23" fillId="0" borderId="0" xfId="6" applyFont="1" applyAlignment="1">
      <alignment horizontal="left" vertical="center"/>
    </xf>
    <xf numFmtId="4" fontId="23" fillId="0" borderId="0" xfId="6" applyNumberFormat="1" applyFont="1" applyAlignment="1">
      <alignment horizontal="right" vertical="center"/>
    </xf>
    <xf numFmtId="10" fontId="23" fillId="0" borderId="0" xfId="6" applyNumberFormat="1" applyFont="1" applyAlignment="1">
      <alignment horizontal="right" vertical="center"/>
    </xf>
    <xf numFmtId="3" fontId="23" fillId="0" borderId="0" xfId="6" applyNumberFormat="1" applyFont="1" applyAlignment="1">
      <alignment horizontal="right" vertical="center"/>
    </xf>
    <xf numFmtId="4" fontId="11" fillId="0" borderId="0" xfId="6" applyNumberFormat="1" applyFont="1" applyAlignment="1">
      <alignment horizontal="right" vertical="center"/>
    </xf>
    <xf numFmtId="10" fontId="11" fillId="0" borderId="0" xfId="6" applyNumberFormat="1" applyFont="1" applyAlignment="1">
      <alignment horizontal="right" vertical="center"/>
    </xf>
    <xf numFmtId="3" fontId="6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6" applyFont="1" applyAlignment="1">
      <alignment vertical="center"/>
    </xf>
    <xf numFmtId="0" fontId="13" fillId="0" borderId="0" xfId="6" applyFont="1" applyAlignment="1">
      <alignment horizontal="center" vertical="center"/>
    </xf>
    <xf numFmtId="0" fontId="3" fillId="0" borderId="0" xfId="6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horizontal="right" vertical="center"/>
    </xf>
    <xf numFmtId="0" fontId="21" fillId="0" borderId="0" xfId="6" applyFont="1" applyAlignment="1">
      <alignment vertical="center"/>
    </xf>
    <xf numFmtId="0" fontId="28" fillId="0" borderId="0" xfId="9" applyFont="1"/>
    <xf numFmtId="0" fontId="20" fillId="0" borderId="0" xfId="9" applyFont="1"/>
    <xf numFmtId="3" fontId="28" fillId="0" borderId="0" xfId="9" applyNumberFormat="1" applyFont="1"/>
    <xf numFmtId="4" fontId="28" fillId="0" borderId="0" xfId="9" applyNumberFormat="1" applyFont="1"/>
    <xf numFmtId="3" fontId="28" fillId="0" borderId="0" xfId="9" applyNumberFormat="1" applyFont="1" applyAlignment="1">
      <alignment horizontal="center"/>
    </xf>
    <xf numFmtId="0" fontId="28" fillId="0" borderId="4" xfId="9" applyFont="1" applyBorder="1"/>
    <xf numFmtId="3" fontId="28" fillId="0" borderId="4" xfId="9" applyNumberFormat="1" applyFont="1" applyBorder="1"/>
    <xf numFmtId="0" fontId="14" fillId="0" borderId="0" xfId="13" applyFont="1" applyAlignment="1">
      <alignment vertical="center"/>
    </xf>
    <xf numFmtId="1" fontId="14" fillId="0" borderId="0" xfId="13" applyNumberFormat="1" applyFont="1" applyAlignment="1">
      <alignment vertical="center"/>
    </xf>
    <xf numFmtId="3" fontId="14" fillId="0" borderId="0" xfId="13" applyNumberFormat="1" applyFont="1" applyAlignment="1">
      <alignment horizontal="right" vertical="center"/>
    </xf>
    <xf numFmtId="3" fontId="14" fillId="0" borderId="0" xfId="13" applyNumberFormat="1" applyFont="1" applyAlignment="1">
      <alignment horizontal="center" vertical="center"/>
    </xf>
    <xf numFmtId="4" fontId="14" fillId="0" borderId="0" xfId="13" applyNumberFormat="1" applyFont="1" applyAlignment="1">
      <alignment horizontal="right" vertical="center"/>
    </xf>
    <xf numFmtId="4" fontId="16" fillId="0" borderId="0" xfId="9" applyNumberFormat="1" applyFont="1" applyAlignment="1">
      <alignment vertical="center"/>
    </xf>
    <xf numFmtId="0" fontId="26" fillId="0" borderId="0" xfId="13" applyFont="1"/>
    <xf numFmtId="0" fontId="19" fillId="0" borderId="0" xfId="13" applyFont="1" applyAlignment="1">
      <alignment vertical="center"/>
    </xf>
    <xf numFmtId="0" fontId="22" fillId="0" borderId="0" xfId="1" applyFont="1" applyAlignment="1">
      <alignment horizontal="center" vertical="center" wrapText="1"/>
    </xf>
    <xf numFmtId="0" fontId="20" fillId="0" borderId="0" xfId="7" applyFont="1"/>
    <xf numFmtId="0" fontId="26" fillId="0" borderId="0" xfId="9" applyFont="1"/>
    <xf numFmtId="0" fontId="23" fillId="0" borderId="0" xfId="9" applyFont="1"/>
    <xf numFmtId="0" fontId="20" fillId="0" borderId="0" xfId="8" applyFont="1"/>
    <xf numFmtId="0" fontId="26" fillId="0" borderId="0" xfId="10" applyFont="1"/>
    <xf numFmtId="0" fontId="18" fillId="0" borderId="0" xfId="8" applyFont="1"/>
    <xf numFmtId="0" fontId="17" fillId="0" borderId="0" xfId="9" applyFont="1"/>
    <xf numFmtId="0" fontId="29" fillId="0" borderId="0" xfId="9" applyFont="1"/>
    <xf numFmtId="0" fontId="17" fillId="0" borderId="0" xfId="12" applyFont="1"/>
    <xf numFmtId="0" fontId="23" fillId="0" borderId="0" xfId="12" applyFont="1"/>
    <xf numFmtId="0" fontId="30" fillId="0" borderId="0" xfId="1" applyFont="1" applyAlignment="1">
      <alignment vertical="center"/>
    </xf>
    <xf numFmtId="0" fontId="23" fillId="4" borderId="0" xfId="1" applyFont="1" applyFill="1"/>
    <xf numFmtId="0" fontId="23" fillId="0" borderId="0" xfId="1" applyFont="1"/>
    <xf numFmtId="0" fontId="23" fillId="4" borderId="0" xfId="1" applyFont="1" applyFill="1" applyAlignment="1">
      <alignment horizontal="right"/>
    </xf>
    <xf numFmtId="0" fontId="26" fillId="4" borderId="0" xfId="1" applyFont="1" applyFill="1" applyAlignment="1">
      <alignment horizontal="left"/>
    </xf>
    <xf numFmtId="164" fontId="23" fillId="4" borderId="0" xfId="5" applyNumberFormat="1" applyFont="1" applyFill="1" applyAlignment="1">
      <alignment horizontal="right"/>
    </xf>
    <xf numFmtId="10" fontId="23" fillId="0" borderId="0" xfId="3" applyNumberFormat="1" applyFont="1"/>
    <xf numFmtId="0" fontId="14" fillId="0" borderId="0" xfId="1" applyFont="1"/>
    <xf numFmtId="0" fontId="14" fillId="4" borderId="0" xfId="1" applyFont="1" applyFill="1"/>
    <xf numFmtId="0" fontId="14" fillId="5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36" fillId="4" borderId="1" xfId="1" applyFont="1" applyFill="1" applyBorder="1" applyAlignment="1">
      <alignment vertical="center"/>
    </xf>
    <xf numFmtId="0" fontId="36" fillId="4" borderId="0" xfId="1" applyFont="1" applyFill="1" applyAlignment="1">
      <alignment vertical="center"/>
    </xf>
    <xf numFmtId="3" fontId="37" fillId="4" borderId="0" xfId="1" applyNumberFormat="1" applyFont="1" applyFill="1" applyAlignment="1">
      <alignment horizontal="right" vertical="center"/>
    </xf>
    <xf numFmtId="0" fontId="36" fillId="4" borderId="2" xfId="1" applyFont="1" applyFill="1" applyBorder="1" applyAlignment="1">
      <alignment vertical="center"/>
    </xf>
    <xf numFmtId="0" fontId="38" fillId="4" borderId="1" xfId="1" applyFont="1" applyFill="1" applyBorder="1" applyAlignment="1">
      <alignment vertical="center"/>
    </xf>
    <xf numFmtId="0" fontId="39" fillId="4" borderId="0" xfId="1" applyFont="1" applyFill="1" applyAlignment="1">
      <alignment horizontal="center" vertical="center"/>
    </xf>
    <xf numFmtId="0" fontId="39" fillId="4" borderId="2" xfId="1" applyFont="1" applyFill="1" applyBorder="1" applyAlignment="1">
      <alignment horizontal="center" vertical="center"/>
    </xf>
    <xf numFmtId="4" fontId="39" fillId="4" borderId="0" xfId="1" applyNumberFormat="1" applyFont="1" applyFill="1" applyAlignment="1">
      <alignment horizontal="center" vertical="center"/>
    </xf>
    <xf numFmtId="164" fontId="39" fillId="4" borderId="0" xfId="2" applyNumberFormat="1" applyFont="1" applyFill="1" applyBorder="1" applyAlignment="1">
      <alignment horizontal="centerContinuous" vertical="center"/>
    </xf>
    <xf numFmtId="4" fontId="39" fillId="4" borderId="2" xfId="1" applyNumberFormat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vertical="center"/>
    </xf>
    <xf numFmtId="3" fontId="39" fillId="4" borderId="0" xfId="1" applyNumberFormat="1" applyFont="1" applyFill="1" applyAlignment="1">
      <alignment horizontal="center" vertical="center"/>
    </xf>
    <xf numFmtId="3" fontId="39" fillId="4" borderId="0" xfId="3" applyNumberFormat="1" applyFont="1" applyFill="1" applyBorder="1" applyAlignment="1">
      <alignment horizontal="center" vertical="center"/>
    </xf>
    <xf numFmtId="3" fontId="39" fillId="4" borderId="0" xfId="2" applyNumberFormat="1" applyFont="1" applyFill="1" applyBorder="1" applyAlignment="1">
      <alignment horizontal="center" vertical="center"/>
    </xf>
    <xf numFmtId="10" fontId="39" fillId="4" borderId="2" xfId="3" applyNumberFormat="1" applyFont="1" applyFill="1" applyBorder="1" applyAlignment="1">
      <alignment horizontal="center" vertical="center"/>
    </xf>
    <xf numFmtId="0" fontId="39" fillId="4" borderId="1" xfId="1" quotePrefix="1" applyFont="1" applyFill="1" applyBorder="1" applyAlignment="1">
      <alignment horizontal="left" vertical="center"/>
    </xf>
    <xf numFmtId="0" fontId="14" fillId="0" borderId="2" xfId="1" applyFont="1" applyBorder="1" applyAlignment="1">
      <alignment vertical="center"/>
    </xf>
    <xf numFmtId="0" fontId="40" fillId="4" borderId="1" xfId="1" applyFont="1" applyFill="1" applyBorder="1" applyAlignment="1">
      <alignment vertical="center"/>
    </xf>
    <xf numFmtId="0" fontId="40" fillId="4" borderId="0" xfId="1" applyFont="1" applyFill="1" applyAlignment="1">
      <alignment vertical="center"/>
    </xf>
    <xf numFmtId="3" fontId="41" fillId="4" borderId="0" xfId="3" applyNumberFormat="1" applyFont="1" applyFill="1" applyBorder="1" applyAlignment="1">
      <alignment horizontal="center" vertical="center"/>
    </xf>
    <xf numFmtId="0" fontId="40" fillId="4" borderId="2" xfId="1" applyFont="1" applyFill="1" applyBorder="1" applyAlignment="1">
      <alignment vertical="center"/>
    </xf>
    <xf numFmtId="0" fontId="41" fillId="4" borderId="0" xfId="1" applyFont="1" applyFill="1" applyAlignment="1">
      <alignment horizontal="center" vertical="center"/>
    </xf>
    <xf numFmtId="0" fontId="41" fillId="4" borderId="2" xfId="1" applyFont="1" applyFill="1" applyBorder="1" applyAlignment="1">
      <alignment horizontal="center" vertical="center"/>
    </xf>
    <xf numFmtId="4" fontId="41" fillId="4" borderId="0" xfId="1" applyNumberFormat="1" applyFont="1" applyFill="1" applyAlignment="1">
      <alignment horizontal="center" vertical="center"/>
    </xf>
    <xf numFmtId="164" fontId="41" fillId="4" borderId="0" xfId="2" applyNumberFormat="1" applyFont="1" applyFill="1" applyBorder="1" applyAlignment="1">
      <alignment horizontal="centerContinuous" vertical="center"/>
    </xf>
    <xf numFmtId="4" fontId="41" fillId="4" borderId="2" xfId="1" applyNumberFormat="1" applyFont="1" applyFill="1" applyBorder="1" applyAlignment="1">
      <alignment horizontal="center" vertical="center"/>
    </xf>
    <xf numFmtId="0" fontId="41" fillId="4" borderId="1" xfId="1" applyFont="1" applyFill="1" applyBorder="1" applyAlignment="1">
      <alignment vertical="center"/>
    </xf>
    <xf numFmtId="3" fontId="41" fillId="4" borderId="0" xfId="1" applyNumberFormat="1" applyFont="1" applyFill="1" applyAlignment="1">
      <alignment horizontal="center" vertical="center"/>
    </xf>
    <xf numFmtId="0" fontId="41" fillId="4" borderId="1" xfId="1" quotePrefix="1" applyFont="1" applyFill="1" applyBorder="1" applyAlignment="1">
      <alignment horizontal="left" vertical="center"/>
    </xf>
    <xf numFmtId="0" fontId="42" fillId="4" borderId="3" xfId="1" applyFont="1" applyFill="1" applyBorder="1" applyAlignment="1">
      <alignment vertical="center"/>
    </xf>
    <xf numFmtId="3" fontId="41" fillId="4" borderId="4" xfId="1" applyNumberFormat="1" applyFont="1" applyFill="1" applyBorder="1" applyAlignment="1">
      <alignment horizontal="center" vertical="center"/>
    </xf>
    <xf numFmtId="4" fontId="43" fillId="4" borderId="4" xfId="1" applyNumberFormat="1" applyFont="1" applyFill="1" applyBorder="1" applyAlignment="1">
      <alignment horizontal="center" vertical="center"/>
    </xf>
    <xf numFmtId="0" fontId="43" fillId="4" borderId="4" xfId="1" applyFont="1" applyFill="1" applyBorder="1" applyAlignment="1">
      <alignment vertical="center"/>
    </xf>
    <xf numFmtId="0" fontId="43" fillId="4" borderId="5" xfId="1" applyFont="1" applyFill="1" applyBorder="1" applyAlignment="1">
      <alignment vertical="center"/>
    </xf>
    <xf numFmtId="0" fontId="42" fillId="4" borderId="0" xfId="1" applyFont="1" applyFill="1" applyAlignment="1">
      <alignment vertical="center"/>
    </xf>
    <xf numFmtId="4" fontId="43" fillId="4" borderId="0" xfId="1" applyNumberFormat="1" applyFont="1" applyFill="1" applyAlignment="1">
      <alignment horizontal="center" vertical="center"/>
    </xf>
    <xf numFmtId="0" fontId="43" fillId="4" borderId="0" xfId="1" applyFont="1" applyFill="1" applyAlignment="1">
      <alignment vertical="center"/>
    </xf>
    <xf numFmtId="0" fontId="41" fillId="4" borderId="0" xfId="1" applyFont="1" applyFill="1" applyAlignment="1">
      <alignment vertical="center"/>
    </xf>
    <xf numFmtId="0" fontId="41" fillId="4" borderId="6" xfId="1" applyFont="1" applyFill="1" applyBorder="1" applyAlignment="1">
      <alignment vertical="center"/>
    </xf>
    <xf numFmtId="4" fontId="43" fillId="4" borderId="7" xfId="1" applyNumberFormat="1" applyFont="1" applyFill="1" applyBorder="1" applyAlignment="1">
      <alignment horizontal="center" vertical="center"/>
    </xf>
    <xf numFmtId="0" fontId="43" fillId="4" borderId="7" xfId="1" applyFont="1" applyFill="1" applyBorder="1" applyAlignment="1">
      <alignment vertical="center"/>
    </xf>
    <xf numFmtId="0" fontId="43" fillId="4" borderId="8" xfId="1" applyFont="1" applyFill="1" applyBorder="1" applyAlignment="1">
      <alignment vertical="center"/>
    </xf>
    <xf numFmtId="0" fontId="42" fillId="4" borderId="1" xfId="1" applyFont="1" applyFill="1" applyBorder="1" applyAlignment="1">
      <alignment vertical="center"/>
    </xf>
    <xf numFmtId="0" fontId="43" fillId="4" borderId="2" xfId="1" applyFont="1" applyFill="1" applyBorder="1" applyAlignment="1">
      <alignment vertical="center"/>
    </xf>
    <xf numFmtId="4" fontId="40" fillId="4" borderId="0" xfId="1" applyNumberFormat="1" applyFont="1" applyFill="1" applyAlignment="1">
      <alignment horizontal="center" vertical="center"/>
    </xf>
    <xf numFmtId="0" fontId="41" fillId="4" borderId="3" xfId="1" applyFont="1" applyFill="1" applyBorder="1" applyAlignment="1">
      <alignment vertical="center"/>
    </xf>
    <xf numFmtId="4" fontId="40" fillId="4" borderId="4" xfId="1" applyNumberFormat="1" applyFont="1" applyFill="1" applyBorder="1" applyAlignment="1">
      <alignment horizontal="center" vertical="center"/>
    </xf>
    <xf numFmtId="0" fontId="40" fillId="4" borderId="4" xfId="1" applyFont="1" applyFill="1" applyBorder="1" applyAlignment="1">
      <alignment vertical="center"/>
    </xf>
    <xf numFmtId="0" fontId="40" fillId="4" borderId="5" xfId="1" applyFont="1" applyFill="1" applyBorder="1" applyAlignment="1">
      <alignment vertical="center"/>
    </xf>
    <xf numFmtId="3" fontId="41" fillId="4" borderId="0" xfId="1" applyNumberFormat="1" applyFont="1" applyFill="1" applyAlignment="1">
      <alignment horizontal="right" vertical="center" indent="2"/>
    </xf>
    <xf numFmtId="3" fontId="41" fillId="4" borderId="0" xfId="1" applyNumberFormat="1" applyFont="1" applyFill="1" applyAlignment="1">
      <alignment horizontal="right" vertical="center" indent="3"/>
    </xf>
    <xf numFmtId="3" fontId="41" fillId="4" borderId="0" xfId="3" applyNumberFormat="1" applyFont="1" applyFill="1" applyBorder="1" applyAlignment="1">
      <alignment horizontal="right" vertical="center" indent="3"/>
    </xf>
    <xf numFmtId="3" fontId="41" fillId="4" borderId="0" xfId="2" applyNumberFormat="1" applyFont="1" applyFill="1" applyBorder="1" applyAlignment="1">
      <alignment horizontal="right" vertical="center" indent="3"/>
    </xf>
    <xf numFmtId="10" fontId="41" fillId="4" borderId="2" xfId="3" applyNumberFormat="1" applyFont="1" applyFill="1" applyBorder="1" applyAlignment="1">
      <alignment horizontal="right" vertical="center" indent="3"/>
    </xf>
    <xf numFmtId="0" fontId="3" fillId="4" borderId="1" xfId="1" applyFill="1" applyBorder="1"/>
    <xf numFmtId="0" fontId="3" fillId="0" borderId="1" xfId="1" applyBorder="1"/>
    <xf numFmtId="0" fontId="3" fillId="0" borderId="2" xfId="1" applyBorder="1"/>
    <xf numFmtId="3" fontId="6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left"/>
    </xf>
    <xf numFmtId="3" fontId="6" fillId="0" borderId="0" xfId="1" applyNumberFormat="1" applyFont="1"/>
    <xf numFmtId="0" fontId="6" fillId="0" borderId="1" xfId="1" applyFont="1" applyBorder="1" applyAlignment="1">
      <alignment horizontal="left"/>
    </xf>
    <xf numFmtId="0" fontId="23" fillId="0" borderId="1" xfId="1" applyFont="1" applyBorder="1"/>
    <xf numFmtId="0" fontId="38" fillId="0" borderId="3" xfId="1" applyFont="1" applyBorder="1" applyAlignment="1">
      <alignment horizontal="left"/>
    </xf>
    <xf numFmtId="3" fontId="38" fillId="0" borderId="4" xfId="1" applyNumberFormat="1" applyFont="1" applyBorder="1" applyAlignment="1">
      <alignment horizontal="right"/>
    </xf>
    <xf numFmtId="3" fontId="38" fillId="0" borderId="4" xfId="1" applyNumberFormat="1" applyFont="1" applyBorder="1"/>
    <xf numFmtId="0" fontId="3" fillId="4" borderId="2" xfId="1" applyFill="1" applyBorder="1"/>
    <xf numFmtId="0" fontId="23" fillId="4" borderId="2" xfId="1" applyFont="1" applyFill="1" applyBorder="1"/>
    <xf numFmtId="3" fontId="23" fillId="4" borderId="0" xfId="1" applyNumberFormat="1" applyFont="1" applyFill="1"/>
    <xf numFmtId="0" fontId="23" fillId="0" borderId="2" xfId="1" applyFont="1" applyBorder="1"/>
    <xf numFmtId="0" fontId="3" fillId="4" borderId="4" xfId="1" applyFill="1" applyBorder="1"/>
    <xf numFmtId="0" fontId="3" fillId="4" borderId="5" xfId="1" applyFill="1" applyBorder="1"/>
    <xf numFmtId="3" fontId="5" fillId="4" borderId="4" xfId="1" applyNumberFormat="1" applyFont="1" applyFill="1" applyBorder="1" applyAlignment="1">
      <alignment horizontal="right"/>
    </xf>
    <xf numFmtId="0" fontId="39" fillId="0" borderId="9" xfId="1" applyFont="1" applyBorder="1" applyAlignment="1">
      <alignment horizontal="left" vertical="center"/>
    </xf>
    <xf numFmtId="10" fontId="38" fillId="0" borderId="9" xfId="3" applyNumberFormat="1" applyFont="1" applyBorder="1" applyAlignment="1">
      <alignment horizontal="center" vertical="center"/>
    </xf>
    <xf numFmtId="0" fontId="3" fillId="0" borderId="6" xfId="1" applyBorder="1"/>
    <xf numFmtId="0" fontId="3" fillId="4" borderId="8" xfId="1" applyFill="1" applyBorder="1"/>
    <xf numFmtId="0" fontId="3" fillId="0" borderId="3" xfId="1" applyBorder="1"/>
    <xf numFmtId="0" fontId="3" fillId="0" borderId="4" xfId="1" applyBorder="1"/>
    <xf numFmtId="0" fontId="5" fillId="0" borderId="1" xfId="1" applyFont="1" applyBorder="1"/>
    <xf numFmtId="0" fontId="5" fillId="0" borderId="2" xfId="1" applyFont="1" applyBorder="1"/>
    <xf numFmtId="0" fontId="3" fillId="4" borderId="7" xfId="1" applyFill="1" applyBorder="1"/>
    <xf numFmtId="0" fontId="5" fillId="4" borderId="2" xfId="1" applyFont="1" applyFill="1" applyBorder="1"/>
    <xf numFmtId="10" fontId="50" fillId="5" borderId="11" xfId="3" applyNumberFormat="1" applyFont="1" applyFill="1" applyBorder="1" applyAlignment="1">
      <alignment horizontal="center" vertical="center" wrapText="1"/>
    </xf>
    <xf numFmtId="0" fontId="50" fillId="5" borderId="12" xfId="1" applyFont="1" applyFill="1" applyBorder="1" applyAlignment="1">
      <alignment horizontal="center" vertical="center" wrapText="1"/>
    </xf>
    <xf numFmtId="0" fontId="50" fillId="5" borderId="14" xfId="1" applyFont="1" applyFill="1" applyBorder="1" applyAlignment="1">
      <alignment horizontal="center" vertical="center" wrapText="1"/>
    </xf>
    <xf numFmtId="0" fontId="44" fillId="0" borderId="13" xfId="1" applyFont="1" applyBorder="1"/>
    <xf numFmtId="0" fontId="49" fillId="0" borderId="0" xfId="1" applyFont="1" applyAlignment="1">
      <alignment horizontal="centerContinuous"/>
    </xf>
    <xf numFmtId="0" fontId="40" fillId="0" borderId="0" xfId="1" applyFont="1" applyAlignment="1">
      <alignment horizontal="centerContinuous"/>
    </xf>
    <xf numFmtId="0" fontId="52" fillId="0" borderId="0" xfId="1" applyFont="1"/>
    <xf numFmtId="3" fontId="43" fillId="0" borderId="0" xfId="1" applyNumberFormat="1" applyFont="1" applyAlignment="1">
      <alignment horizontal="left"/>
    </xf>
    <xf numFmtId="3" fontId="43" fillId="0" borderId="0" xfId="1" applyNumberFormat="1" applyFont="1" applyAlignment="1">
      <alignment horizontal="right"/>
    </xf>
    <xf numFmtId="3" fontId="43" fillId="0" borderId="0" xfId="1" applyNumberFormat="1" applyFont="1"/>
    <xf numFmtId="0" fontId="39" fillId="0" borderId="15" xfId="1" applyFont="1" applyBorder="1" applyAlignment="1">
      <alignment horizontal="left" vertical="center"/>
    </xf>
    <xf numFmtId="10" fontId="38" fillId="0" borderId="15" xfId="3" applyNumberFormat="1" applyFont="1" applyBorder="1" applyAlignment="1">
      <alignment horizontal="center" vertical="center"/>
    </xf>
    <xf numFmtId="0" fontId="50" fillId="5" borderId="16" xfId="1" applyFont="1" applyFill="1" applyBorder="1" applyAlignment="1">
      <alignment horizontal="center" vertical="center" wrapText="1"/>
    </xf>
    <xf numFmtId="10" fontId="50" fillId="5" borderId="17" xfId="3" applyNumberFormat="1" applyFont="1" applyFill="1" applyBorder="1" applyAlignment="1">
      <alignment horizontal="center" vertical="center" wrapText="1"/>
    </xf>
    <xf numFmtId="0" fontId="50" fillId="5" borderId="19" xfId="1" applyFont="1" applyFill="1" applyBorder="1" applyAlignment="1">
      <alignment horizontal="center" vertical="center" wrapText="1"/>
    </xf>
    <xf numFmtId="0" fontId="40" fillId="0" borderId="20" xfId="1" applyFont="1" applyBorder="1" applyAlignment="1">
      <alignment horizontal="centerContinuous"/>
    </xf>
    <xf numFmtId="3" fontId="38" fillId="0" borderId="15" xfId="1" applyNumberFormat="1" applyFont="1" applyBorder="1" applyAlignment="1">
      <alignment horizontal="right" vertical="center" indent="1"/>
    </xf>
    <xf numFmtId="3" fontId="38" fillId="0" borderId="9" xfId="1" applyNumberFormat="1" applyFont="1" applyBorder="1" applyAlignment="1">
      <alignment horizontal="right" vertical="center" indent="1"/>
    </xf>
    <xf numFmtId="43" fontId="3" fillId="0" borderId="0" xfId="2" applyBorder="1" applyAlignment="1">
      <alignment vertical="center"/>
    </xf>
    <xf numFmtId="0" fontId="3" fillId="5" borderId="0" xfId="6" applyFill="1" applyAlignment="1">
      <alignment vertical="center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horizontal="center" vertical="center"/>
    </xf>
    <xf numFmtId="3" fontId="44" fillId="0" borderId="0" xfId="6" applyNumberFormat="1" applyFont="1" applyAlignment="1">
      <alignment horizontal="center" vertical="center"/>
    </xf>
    <xf numFmtId="0" fontId="44" fillId="0" borderId="20" xfId="6" applyFont="1" applyBorder="1" applyAlignment="1">
      <alignment vertical="center"/>
    </xf>
    <xf numFmtId="0" fontId="44" fillId="0" borderId="20" xfId="6" applyFont="1" applyBorder="1" applyAlignment="1">
      <alignment horizontal="left" vertical="center"/>
    </xf>
    <xf numFmtId="4" fontId="44" fillId="0" borderId="20" xfId="6" applyNumberFormat="1" applyFont="1" applyBorder="1" applyAlignment="1">
      <alignment horizontal="right" vertical="center"/>
    </xf>
    <xf numFmtId="10" fontId="44" fillId="0" borderId="20" xfId="6" applyNumberFormat="1" applyFont="1" applyBorder="1" applyAlignment="1">
      <alignment horizontal="right" vertical="center"/>
    </xf>
    <xf numFmtId="3" fontId="44" fillId="0" borderId="20" xfId="6" applyNumberFormat="1" applyFont="1" applyBorder="1" applyAlignment="1">
      <alignment horizontal="center" vertical="center"/>
    </xf>
    <xf numFmtId="0" fontId="44" fillId="0" borderId="18" xfId="6" applyFont="1" applyBorder="1" applyAlignment="1">
      <alignment horizontal="left" vertical="center"/>
    </xf>
    <xf numFmtId="4" fontId="44" fillId="0" borderId="18" xfId="6" applyNumberFormat="1" applyFont="1" applyBorder="1" applyAlignment="1">
      <alignment horizontal="right" vertical="center"/>
    </xf>
    <xf numFmtId="0" fontId="44" fillId="0" borderId="18" xfId="6" applyFont="1" applyBorder="1" applyAlignment="1">
      <alignment vertical="center"/>
    </xf>
    <xf numFmtId="3" fontId="44" fillId="0" borderId="18" xfId="6" applyNumberFormat="1" applyFont="1" applyBorder="1" applyAlignment="1">
      <alignment horizontal="center" vertical="center"/>
    </xf>
    <xf numFmtId="0" fontId="38" fillId="0" borderId="0" xfId="6" applyFont="1" applyAlignment="1">
      <alignment vertical="center"/>
    </xf>
    <xf numFmtId="4" fontId="38" fillId="0" borderId="0" xfId="6" applyNumberFormat="1" applyFont="1" applyAlignment="1">
      <alignment horizontal="right" vertical="center"/>
    </xf>
    <xf numFmtId="10" fontId="38" fillId="0" borderId="0" xfId="6" applyNumberFormat="1" applyFont="1" applyAlignment="1">
      <alignment horizontal="right" vertical="center"/>
    </xf>
    <xf numFmtId="3" fontId="38" fillId="0" borderId="0" xfId="6" applyNumberFormat="1" applyFont="1" applyAlignment="1">
      <alignment horizontal="center" vertical="center"/>
    </xf>
    <xf numFmtId="0" fontId="54" fillId="0" borderId="0" xfId="6" applyFont="1" applyAlignment="1">
      <alignment vertical="center"/>
    </xf>
    <xf numFmtId="0" fontId="54" fillId="0" borderId="0" xfId="6" applyFont="1" applyAlignment="1">
      <alignment horizontal="left" vertical="center"/>
    </xf>
    <xf numFmtId="4" fontId="54" fillId="0" borderId="0" xfId="6" applyNumberFormat="1" applyFont="1" applyAlignment="1">
      <alignment horizontal="right" vertical="center"/>
    </xf>
    <xf numFmtId="10" fontId="54" fillId="0" borderId="0" xfId="6" applyNumberFormat="1" applyFont="1" applyAlignment="1">
      <alignment horizontal="right" vertical="center"/>
    </xf>
    <xf numFmtId="3" fontId="54" fillId="0" borderId="0" xfId="6" applyNumberFormat="1" applyFont="1" applyAlignment="1">
      <alignment horizontal="center" vertical="center"/>
    </xf>
    <xf numFmtId="0" fontId="39" fillId="0" borderId="0" xfId="6" applyFont="1" applyAlignment="1">
      <alignment vertical="center"/>
    </xf>
    <xf numFmtId="4" fontId="39" fillId="0" borderId="0" xfId="6" applyNumberFormat="1" applyFont="1" applyAlignment="1">
      <alignment horizontal="right" vertical="center"/>
    </xf>
    <xf numFmtId="10" fontId="39" fillId="0" borderId="0" xfId="6" applyNumberFormat="1" applyFont="1" applyAlignment="1">
      <alignment horizontal="right" vertical="center"/>
    </xf>
    <xf numFmtId="3" fontId="39" fillId="0" borderId="0" xfId="6" applyNumberFormat="1" applyFont="1" applyAlignment="1">
      <alignment horizontal="center" vertical="center"/>
    </xf>
    <xf numFmtId="0" fontId="23" fillId="0" borderId="21" xfId="6" applyFont="1" applyBorder="1" applyAlignment="1">
      <alignment vertical="center"/>
    </xf>
    <xf numFmtId="0" fontId="23" fillId="0" borderId="21" xfId="6" applyFont="1" applyBorder="1" applyAlignment="1">
      <alignment horizontal="left" vertical="center"/>
    </xf>
    <xf numFmtId="4" fontId="23" fillId="0" borderId="21" xfId="6" applyNumberFormat="1" applyFont="1" applyBorder="1" applyAlignment="1">
      <alignment horizontal="right" vertical="center"/>
    </xf>
    <xf numFmtId="10" fontId="23" fillId="0" borderId="21" xfId="6" applyNumberFormat="1" applyFont="1" applyBorder="1" applyAlignment="1">
      <alignment horizontal="right" vertical="center"/>
    </xf>
    <xf numFmtId="3" fontId="23" fillId="0" borderId="21" xfId="6" applyNumberFormat="1" applyFont="1" applyBorder="1" applyAlignment="1">
      <alignment horizontal="right" vertical="center"/>
    </xf>
    <xf numFmtId="3" fontId="23" fillId="0" borderId="21" xfId="6" applyNumberFormat="1" applyFont="1" applyBorder="1" applyAlignment="1">
      <alignment horizontal="center" vertical="center"/>
    </xf>
    <xf numFmtId="0" fontId="34" fillId="0" borderId="20" xfId="6" applyFont="1" applyBorder="1" applyAlignment="1">
      <alignment vertical="center"/>
    </xf>
    <xf numFmtId="0" fontId="34" fillId="0" borderId="20" xfId="6" applyFont="1" applyBorder="1" applyAlignment="1">
      <alignment horizontal="left" vertical="center"/>
    </xf>
    <xf numFmtId="4" fontId="34" fillId="0" borderId="20" xfId="6" applyNumberFormat="1" applyFont="1" applyBorder="1" applyAlignment="1">
      <alignment horizontal="right" vertical="center"/>
    </xf>
    <xf numFmtId="10" fontId="34" fillId="0" borderId="20" xfId="6" applyNumberFormat="1" applyFont="1" applyBorder="1" applyAlignment="1">
      <alignment horizontal="right" vertical="center"/>
    </xf>
    <xf numFmtId="3" fontId="34" fillId="0" borderId="20" xfId="6" applyNumberFormat="1" applyFont="1" applyBorder="1" applyAlignment="1">
      <alignment horizontal="center" vertical="center"/>
    </xf>
    <xf numFmtId="3" fontId="44" fillId="0" borderId="4" xfId="6" applyNumberFormat="1" applyFont="1" applyBorder="1" applyAlignment="1">
      <alignment horizontal="center" vertical="center"/>
    </xf>
    <xf numFmtId="3" fontId="44" fillId="0" borderId="10" xfId="6" applyNumberFormat="1" applyFont="1" applyBorder="1" applyAlignment="1">
      <alignment horizontal="center" vertical="center"/>
    </xf>
    <xf numFmtId="0" fontId="34" fillId="0" borderId="0" xfId="6" applyFont="1" applyAlignment="1">
      <alignment vertical="center"/>
    </xf>
    <xf numFmtId="0" fontId="34" fillId="0" borderId="0" xfId="6" applyFont="1" applyAlignment="1">
      <alignment horizontal="left" vertical="center"/>
    </xf>
    <xf numFmtId="4" fontId="34" fillId="0" borderId="0" xfId="6" applyNumberFormat="1" applyFont="1" applyAlignment="1">
      <alignment horizontal="right" vertical="center"/>
    </xf>
    <xf numFmtId="10" fontId="34" fillId="0" borderId="0" xfId="6" applyNumberFormat="1" applyFont="1" applyAlignment="1">
      <alignment horizontal="right" vertical="center"/>
    </xf>
    <xf numFmtId="3" fontId="34" fillId="0" borderId="0" xfId="6" applyNumberFormat="1" applyFont="1" applyAlignment="1">
      <alignment horizontal="center" vertical="center"/>
    </xf>
    <xf numFmtId="0" fontId="6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3" fontId="11" fillId="0" borderId="0" xfId="6" applyNumberFormat="1" applyFont="1" applyAlignment="1">
      <alignment horizontal="center" vertical="center"/>
    </xf>
    <xf numFmtId="0" fontId="10" fillId="0" borderId="0" xfId="6" applyFont="1" applyAlignment="1">
      <alignment vertical="center"/>
    </xf>
    <xf numFmtId="4" fontId="10" fillId="0" borderId="0" xfId="6" applyNumberFormat="1" applyFont="1" applyAlignment="1">
      <alignment horizontal="right" vertical="center"/>
    </xf>
    <xf numFmtId="10" fontId="10" fillId="0" borderId="0" xfId="6" applyNumberFormat="1" applyFont="1" applyAlignment="1">
      <alignment horizontal="right" vertical="center"/>
    </xf>
    <xf numFmtId="3" fontId="10" fillId="0" borderId="0" xfId="6" applyNumberFormat="1" applyFont="1" applyAlignment="1">
      <alignment horizontal="center" vertical="center"/>
    </xf>
    <xf numFmtId="4" fontId="4" fillId="0" borderId="0" xfId="6" applyNumberFormat="1" applyFont="1" applyAlignment="1">
      <alignment horizontal="right" vertical="center"/>
    </xf>
    <xf numFmtId="0" fontId="44" fillId="0" borderId="4" xfId="6" applyFont="1" applyBorder="1" applyAlignment="1">
      <alignment vertical="center"/>
    </xf>
    <xf numFmtId="0" fontId="44" fillId="0" borderId="4" xfId="6" applyFont="1" applyBorder="1" applyAlignment="1">
      <alignment horizontal="left" vertical="center"/>
    </xf>
    <xf numFmtId="4" fontId="44" fillId="0" borderId="4" xfId="6" applyNumberFormat="1" applyFont="1" applyBorder="1" applyAlignment="1">
      <alignment horizontal="right" vertical="center"/>
    </xf>
    <xf numFmtId="0" fontId="44" fillId="0" borderId="10" xfId="6" applyFont="1" applyBorder="1" applyAlignment="1">
      <alignment vertical="center"/>
    </xf>
    <xf numFmtId="0" fontId="31" fillId="5" borderId="0" xfId="1" applyFont="1" applyFill="1" applyAlignment="1">
      <alignment vertical="center" wrapText="1"/>
    </xf>
    <xf numFmtId="0" fontId="31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56" fillId="5" borderId="0" xfId="1" applyFont="1" applyFill="1" applyAlignment="1">
      <alignment horizontal="center" vertical="center" wrapText="1"/>
    </xf>
    <xf numFmtId="0" fontId="57" fillId="0" borderId="0" xfId="1" applyFont="1" applyAlignment="1">
      <alignment vertical="center" wrapText="1"/>
    </xf>
    <xf numFmtId="0" fontId="48" fillId="0" borderId="0" xfId="9" applyFont="1"/>
    <xf numFmtId="168" fontId="44" fillId="0" borderId="0" xfId="9" applyNumberFormat="1" applyFont="1"/>
    <xf numFmtId="2" fontId="44" fillId="0" borderId="0" xfId="9" applyNumberFormat="1" applyFont="1"/>
    <xf numFmtId="3" fontId="44" fillId="0" borderId="0" xfId="9" applyNumberFormat="1" applyFont="1"/>
    <xf numFmtId="4" fontId="44" fillId="0" borderId="0" xfId="9" applyNumberFormat="1" applyFont="1"/>
    <xf numFmtId="0" fontId="48" fillId="6" borderId="0" xfId="9" applyFont="1" applyFill="1"/>
    <xf numFmtId="0" fontId="44" fillId="6" borderId="0" xfId="9" applyFont="1" applyFill="1"/>
    <xf numFmtId="3" fontId="48" fillId="6" borderId="0" xfId="9" applyNumberFormat="1" applyFont="1" applyFill="1"/>
    <xf numFmtId="4" fontId="48" fillId="6" borderId="0" xfId="9" applyNumberFormat="1" applyFont="1" applyFill="1"/>
    <xf numFmtId="0" fontId="38" fillId="0" borderId="0" xfId="9" applyFont="1"/>
    <xf numFmtId="4" fontId="38" fillId="0" borderId="0" xfId="9" applyNumberFormat="1" applyFont="1"/>
    <xf numFmtId="0" fontId="48" fillId="0" borderId="0" xfId="10" applyFont="1"/>
    <xf numFmtId="4" fontId="48" fillId="0" borderId="0" xfId="10" applyNumberFormat="1" applyFont="1"/>
    <xf numFmtId="0" fontId="48" fillId="0" borderId="0" xfId="10" applyFont="1" applyAlignment="1">
      <alignment horizontal="center"/>
    </xf>
    <xf numFmtId="0" fontId="57" fillId="3" borderId="0" xfId="9" applyFont="1" applyFill="1"/>
    <xf numFmtId="0" fontId="58" fillId="3" borderId="0" xfId="9" applyFont="1" applyFill="1"/>
    <xf numFmtId="3" fontId="57" fillId="3" borderId="0" xfId="9" applyNumberFormat="1" applyFont="1" applyFill="1"/>
    <xf numFmtId="4" fontId="57" fillId="3" borderId="0" xfId="9" applyNumberFormat="1" applyFont="1" applyFill="1"/>
    <xf numFmtId="0" fontId="53" fillId="2" borderId="1" xfId="1" applyFont="1" applyFill="1" applyBorder="1" applyAlignment="1">
      <alignment vertical="center" wrapText="1"/>
    </xf>
    <xf numFmtId="0" fontId="27" fillId="0" borderId="2" xfId="1" applyFont="1" applyBorder="1" applyAlignment="1">
      <alignment vertical="center" wrapText="1"/>
    </xf>
    <xf numFmtId="0" fontId="56" fillId="5" borderId="1" xfId="1" applyFont="1" applyFill="1" applyBorder="1" applyAlignment="1">
      <alignment horizontal="center" vertical="center" wrapText="1"/>
    </xf>
    <xf numFmtId="0" fontId="56" fillId="5" borderId="2" xfId="1" applyFont="1" applyFill="1" applyBorder="1" applyAlignment="1">
      <alignment horizontal="center" vertical="center" wrapText="1"/>
    </xf>
    <xf numFmtId="0" fontId="48" fillId="0" borderId="1" xfId="9" applyFont="1" applyBorder="1"/>
    <xf numFmtId="0" fontId="48" fillId="0" borderId="2" xfId="9" applyFont="1" applyBorder="1" applyAlignment="1">
      <alignment horizontal="center"/>
    </xf>
    <xf numFmtId="0" fontId="44" fillId="0" borderId="1" xfId="9" applyFont="1" applyBorder="1"/>
    <xf numFmtId="0" fontId="44" fillId="0" borderId="2" xfId="9" applyFont="1" applyBorder="1" applyAlignment="1">
      <alignment horizontal="center"/>
    </xf>
    <xf numFmtId="0" fontId="48" fillId="6" borderId="1" xfId="9" applyFont="1" applyFill="1" applyBorder="1"/>
    <xf numFmtId="3" fontId="48" fillId="6" borderId="2" xfId="9" applyNumberFormat="1" applyFont="1" applyFill="1" applyBorder="1" applyAlignment="1">
      <alignment horizontal="center"/>
    </xf>
    <xf numFmtId="0" fontId="38" fillId="0" borderId="1" xfId="9" applyFont="1" applyBorder="1"/>
    <xf numFmtId="0" fontId="38" fillId="0" borderId="2" xfId="9" applyFont="1" applyBorder="1"/>
    <xf numFmtId="0" fontId="48" fillId="0" borderId="1" xfId="10" applyFont="1" applyBorder="1"/>
    <xf numFmtId="0" fontId="48" fillId="0" borderId="2" xfId="10" applyFont="1" applyBorder="1" applyAlignment="1">
      <alignment horizontal="center"/>
    </xf>
    <xf numFmtId="0" fontId="28" fillId="0" borderId="1" xfId="9" applyFont="1" applyBorder="1"/>
    <xf numFmtId="3" fontId="28" fillId="0" borderId="2" xfId="9" applyNumberFormat="1" applyFont="1" applyBorder="1" applyAlignment="1">
      <alignment horizontal="center"/>
    </xf>
    <xf numFmtId="0" fontId="57" fillId="2" borderId="1" xfId="1" applyFont="1" applyFill="1" applyBorder="1" applyAlignment="1">
      <alignment vertical="center" wrapText="1"/>
    </xf>
    <xf numFmtId="0" fontId="57" fillId="0" borderId="2" xfId="1" applyFont="1" applyBorder="1" applyAlignment="1">
      <alignment vertical="center" wrapText="1"/>
    </xf>
    <xf numFmtId="0" fontId="57" fillId="3" borderId="3" xfId="9" applyFont="1" applyFill="1" applyBorder="1"/>
    <xf numFmtId="0" fontId="57" fillId="3" borderId="4" xfId="9" applyFont="1" applyFill="1" applyBorder="1"/>
    <xf numFmtId="0" fontId="58" fillId="3" borderId="4" xfId="9" applyFont="1" applyFill="1" applyBorder="1"/>
    <xf numFmtId="3" fontId="57" fillId="3" borderId="4" xfId="9" applyNumberFormat="1" applyFont="1" applyFill="1" applyBorder="1"/>
    <xf numFmtId="4" fontId="57" fillId="3" borderId="4" xfId="9" applyNumberFormat="1" applyFont="1" applyFill="1" applyBorder="1"/>
    <xf numFmtId="3" fontId="57" fillId="3" borderId="5" xfId="9" applyNumberFormat="1" applyFont="1" applyFill="1" applyBorder="1" applyAlignment="1">
      <alignment horizontal="center"/>
    </xf>
    <xf numFmtId="0" fontId="61" fillId="0" borderId="1" xfId="11" applyFont="1" applyBorder="1"/>
    <xf numFmtId="0" fontId="62" fillId="0" borderId="0" xfId="11" applyFont="1" applyAlignment="1">
      <alignment horizontal="center"/>
    </xf>
    <xf numFmtId="170" fontId="62" fillId="0" borderId="0" xfId="11" applyNumberFormat="1" applyFont="1" applyAlignment="1">
      <alignment horizontal="right"/>
    </xf>
    <xf numFmtId="0" fontId="62" fillId="0" borderId="0" xfId="11" applyFont="1" applyAlignment="1">
      <alignment horizontal="right"/>
    </xf>
    <xf numFmtId="169" fontId="62" fillId="0" borderId="0" xfId="11" applyNumberFormat="1" applyFont="1" applyAlignment="1">
      <alignment horizontal="right"/>
    </xf>
    <xf numFmtId="4" fontId="62" fillId="0" borderId="0" xfId="11" applyNumberFormat="1" applyFont="1" applyAlignment="1">
      <alignment horizontal="right"/>
    </xf>
    <xf numFmtId="0" fontId="62" fillId="0" borderId="2" xfId="11" applyFont="1" applyBorder="1" applyAlignment="1">
      <alignment horizontal="center"/>
    </xf>
    <xf numFmtId="0" fontId="61" fillId="0" borderId="0" xfId="11" applyFont="1" applyAlignment="1">
      <alignment horizontal="center"/>
    </xf>
    <xf numFmtId="170" fontId="61" fillId="0" borderId="0" xfId="11" applyNumberFormat="1" applyFont="1" applyAlignment="1">
      <alignment horizontal="right"/>
    </xf>
    <xf numFmtId="0" fontId="61" fillId="0" borderId="0" xfId="11" applyFont="1" applyAlignment="1">
      <alignment horizontal="right"/>
    </xf>
    <xf numFmtId="169" fontId="61" fillId="0" borderId="0" xfId="11" applyNumberFormat="1" applyFont="1" applyAlignment="1">
      <alignment horizontal="right"/>
    </xf>
    <xf numFmtId="4" fontId="61" fillId="0" borderId="0" xfId="11" applyNumberFormat="1" applyFont="1" applyAlignment="1">
      <alignment horizontal="right"/>
    </xf>
    <xf numFmtId="0" fontId="61" fillId="0" borderId="2" xfId="11" applyFont="1" applyBorder="1" applyAlignment="1">
      <alignment horizontal="center"/>
    </xf>
    <xf numFmtId="170" fontId="48" fillId="0" borderId="0" xfId="10" applyNumberFormat="1" applyFont="1" applyAlignment="1">
      <alignment horizontal="right"/>
    </xf>
    <xf numFmtId="0" fontId="48" fillId="0" borderId="0" xfId="10" applyFont="1" applyAlignment="1">
      <alignment horizontal="right"/>
    </xf>
    <xf numFmtId="169" fontId="48" fillId="0" borderId="0" xfId="10" applyNumberFormat="1" applyFont="1" applyAlignment="1">
      <alignment horizontal="right"/>
    </xf>
    <xf numFmtId="0" fontId="59" fillId="6" borderId="1" xfId="9" applyFont="1" applyFill="1" applyBorder="1"/>
    <xf numFmtId="0" fontId="59" fillId="6" borderId="0" xfId="9" applyFont="1" applyFill="1"/>
    <xf numFmtId="0" fontId="60" fillId="6" borderId="0" xfId="9" applyFont="1" applyFill="1"/>
    <xf numFmtId="3" fontId="59" fillId="6" borderId="0" xfId="9" applyNumberFormat="1" applyFont="1" applyFill="1"/>
    <xf numFmtId="3" fontId="59" fillId="6" borderId="2" xfId="9" applyNumberFormat="1" applyFont="1" applyFill="1" applyBorder="1" applyAlignment="1">
      <alignment horizontal="center"/>
    </xf>
    <xf numFmtId="0" fontId="26" fillId="0" borderId="1" xfId="9" applyFont="1" applyBorder="1"/>
    <xf numFmtId="3" fontId="26" fillId="0" borderId="0" xfId="9" applyNumberFormat="1" applyFont="1"/>
    <xf numFmtId="3" fontId="26" fillId="0" borderId="2" xfId="9" applyNumberFormat="1" applyFont="1" applyBorder="1" applyAlignment="1">
      <alignment horizontal="center"/>
    </xf>
    <xf numFmtId="0" fontId="49" fillId="0" borderId="1" xfId="9" quotePrefix="1" applyFont="1" applyBorder="1"/>
    <xf numFmtId="0" fontId="49" fillId="0" borderId="0" xfId="9" applyFont="1"/>
    <xf numFmtId="3" fontId="49" fillId="0" borderId="0" xfId="9" applyNumberFormat="1" applyFont="1"/>
    <xf numFmtId="3" fontId="49" fillId="0" borderId="2" xfId="9" applyNumberFormat="1" applyFont="1" applyBorder="1" applyAlignment="1">
      <alignment horizontal="center"/>
    </xf>
    <xf numFmtId="0" fontId="64" fillId="0" borderId="3" xfId="9" quotePrefix="1" applyFont="1" applyBorder="1"/>
    <xf numFmtId="0" fontId="64" fillId="0" borderId="4" xfId="9" applyFont="1" applyBorder="1"/>
    <xf numFmtId="3" fontId="64" fillId="0" borderId="4" xfId="9" applyNumberFormat="1" applyFont="1" applyBorder="1"/>
    <xf numFmtId="3" fontId="64" fillId="0" borderId="5" xfId="9" applyNumberFormat="1" applyFont="1" applyBorder="1" applyAlignment="1">
      <alignment horizontal="center"/>
    </xf>
    <xf numFmtId="0" fontId="52" fillId="0" borderId="0" xfId="9" applyFont="1"/>
    <xf numFmtId="0" fontId="65" fillId="2" borderId="0" xfId="9" applyFont="1" applyFill="1"/>
    <xf numFmtId="0" fontId="66" fillId="2" borderId="0" xfId="9" applyFont="1" applyFill="1"/>
    <xf numFmtId="3" fontId="65" fillId="2" borderId="0" xfId="9" applyNumberFormat="1" applyFont="1" applyFill="1"/>
    <xf numFmtId="4" fontId="65" fillId="2" borderId="0" xfId="9" applyNumberFormat="1" applyFont="1" applyFill="1"/>
    <xf numFmtId="3" fontId="65" fillId="2" borderId="0" xfId="9" applyNumberFormat="1" applyFont="1" applyFill="1" applyAlignment="1">
      <alignment horizontal="center"/>
    </xf>
    <xf numFmtId="0" fontId="44" fillId="0" borderId="3" xfId="9" applyFont="1" applyBorder="1"/>
    <xf numFmtId="168" fontId="44" fillId="0" borderId="4" xfId="9" applyNumberFormat="1" applyFont="1" applyBorder="1"/>
    <xf numFmtId="2" fontId="44" fillId="0" borderId="4" xfId="9" applyNumberFormat="1" applyFont="1" applyBorder="1"/>
    <xf numFmtId="3" fontId="44" fillId="0" borderId="4" xfId="9" applyNumberFormat="1" applyFont="1" applyBorder="1"/>
    <xf numFmtId="4" fontId="44" fillId="0" borderId="4" xfId="9" applyNumberFormat="1" applyFont="1" applyBorder="1"/>
    <xf numFmtId="0" fontId="44" fillId="0" borderId="5" xfId="9" applyFont="1" applyBorder="1" applyAlignment="1">
      <alignment horizontal="center"/>
    </xf>
    <xf numFmtId="0" fontId="57" fillId="3" borderId="1" xfId="9" applyFont="1" applyFill="1" applyBorder="1"/>
    <xf numFmtId="3" fontId="57" fillId="3" borderId="2" xfId="9" applyNumberFormat="1" applyFont="1" applyFill="1" applyBorder="1" applyAlignment="1">
      <alignment horizontal="center"/>
    </xf>
    <xf numFmtId="0" fontId="20" fillId="0" borderId="1" xfId="8" applyFont="1" applyBorder="1"/>
    <xf numFmtId="0" fontId="20" fillId="0" borderId="2" xfId="8" applyFont="1" applyBorder="1"/>
    <xf numFmtId="3" fontId="15" fillId="5" borderId="0" xfId="13" applyNumberFormat="1" applyFont="1" applyFill="1" applyAlignment="1">
      <alignment horizontal="left" vertical="center" indent="1"/>
    </xf>
    <xf numFmtId="1" fontId="57" fillId="5" borderId="0" xfId="13" applyNumberFormat="1" applyFont="1" applyFill="1" applyAlignment="1">
      <alignment vertical="center"/>
    </xf>
    <xf numFmtId="1" fontId="57" fillId="5" borderId="0" xfId="13" applyNumberFormat="1" applyFont="1" applyFill="1" applyAlignment="1">
      <alignment horizontal="center" vertical="center"/>
    </xf>
    <xf numFmtId="1" fontId="57" fillId="5" borderId="0" xfId="13" applyNumberFormat="1" applyFont="1" applyFill="1" applyAlignment="1">
      <alignment horizontal="right" vertical="center"/>
    </xf>
    <xf numFmtId="1" fontId="48" fillId="0" borderId="0" xfId="13" applyNumberFormat="1" applyFont="1"/>
    <xf numFmtId="3" fontId="48" fillId="0" borderId="0" xfId="13" applyNumberFormat="1" applyFont="1" applyAlignment="1">
      <alignment horizontal="right"/>
    </xf>
    <xf numFmtId="3" fontId="48" fillId="0" borderId="0" xfId="13" applyNumberFormat="1" applyFont="1" applyAlignment="1">
      <alignment horizontal="center"/>
    </xf>
    <xf numFmtId="1" fontId="36" fillId="0" borderId="0" xfId="13" applyNumberFormat="1" applyFont="1" applyAlignment="1">
      <alignment vertical="center"/>
    </xf>
    <xf numFmtId="4" fontId="36" fillId="0" borderId="0" xfId="13" applyNumberFormat="1" applyFont="1" applyAlignment="1">
      <alignment horizontal="right" vertical="center"/>
    </xf>
    <xf numFmtId="4" fontId="36" fillId="0" borderId="0" xfId="13" applyNumberFormat="1" applyFont="1" applyAlignment="1">
      <alignment horizontal="center" vertical="center"/>
    </xf>
    <xf numFmtId="3" fontId="36" fillId="0" borderId="0" xfId="13" applyNumberFormat="1" applyFont="1" applyAlignment="1">
      <alignment horizontal="center" vertical="center"/>
    </xf>
    <xf numFmtId="1" fontId="59" fillId="6" borderId="0" xfId="13" applyNumberFormat="1" applyFont="1" applyFill="1" applyAlignment="1">
      <alignment vertical="center"/>
    </xf>
    <xf numFmtId="4" fontId="48" fillId="6" borderId="0" xfId="13" applyNumberFormat="1" applyFont="1" applyFill="1" applyAlignment="1">
      <alignment horizontal="right" vertical="center"/>
    </xf>
    <xf numFmtId="4" fontId="48" fillId="6" borderId="0" xfId="13" applyNumberFormat="1" applyFont="1" applyFill="1" applyAlignment="1">
      <alignment horizontal="center" vertical="center"/>
    </xf>
    <xf numFmtId="4" fontId="68" fillId="6" borderId="0" xfId="13" applyNumberFormat="1" applyFont="1" applyFill="1" applyAlignment="1">
      <alignment horizontal="center" vertical="center"/>
    </xf>
    <xf numFmtId="1" fontId="48" fillId="0" borderId="4" xfId="13" applyNumberFormat="1" applyFont="1" applyBorder="1" applyAlignment="1">
      <alignment vertical="center"/>
    </xf>
    <xf numFmtId="4" fontId="48" fillId="0" borderId="4" xfId="13" applyNumberFormat="1" applyFont="1" applyBorder="1" applyAlignment="1">
      <alignment horizontal="right" vertical="center"/>
    </xf>
    <xf numFmtId="4" fontId="48" fillId="0" borderId="4" xfId="13" applyNumberFormat="1" applyFont="1" applyBorder="1" applyAlignment="1">
      <alignment horizontal="center" vertical="center"/>
    </xf>
    <xf numFmtId="4" fontId="44" fillId="0" borderId="4" xfId="13" applyNumberFormat="1" applyFont="1" applyBorder="1" applyAlignment="1">
      <alignment horizontal="center" vertical="center"/>
    </xf>
    <xf numFmtId="1" fontId="44" fillId="0" borderId="4" xfId="13" applyNumberFormat="1" applyFont="1" applyBorder="1" applyAlignment="1">
      <alignment vertical="center"/>
    </xf>
    <xf numFmtId="4" fontId="44" fillId="0" borderId="4" xfId="13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1" fontId="56" fillId="5" borderId="0" xfId="2" applyNumberFormat="1" applyFont="1" applyFill="1" applyBorder="1" applyAlignment="1">
      <alignment horizontal="center" vertical="center"/>
    </xf>
    <xf numFmtId="165" fontId="56" fillId="5" borderId="0" xfId="3" applyNumberFormat="1" applyFont="1" applyFill="1" applyBorder="1" applyAlignment="1">
      <alignment horizontal="center" vertical="center"/>
    </xf>
    <xf numFmtId="0" fontId="69" fillId="0" borderId="0" xfId="1" applyFont="1" applyAlignment="1">
      <alignment vertical="center"/>
    </xf>
    <xf numFmtId="165" fontId="44" fillId="0" borderId="0" xfId="3" applyNumberFormat="1" applyFont="1" applyBorder="1" applyAlignment="1">
      <alignment horizontal="center" vertical="center"/>
    </xf>
    <xf numFmtId="3" fontId="44" fillId="0" borderId="0" xfId="1" applyNumberFormat="1" applyFont="1" applyAlignment="1">
      <alignment horizontal="right" vertical="center" indent="1"/>
    </xf>
    <xf numFmtId="0" fontId="48" fillId="0" borderId="0" xfId="1" applyFont="1" applyAlignment="1">
      <alignment vertical="center"/>
    </xf>
    <xf numFmtId="43" fontId="48" fillId="0" borderId="4" xfId="2" applyFont="1" applyBorder="1" applyAlignment="1">
      <alignment vertical="center"/>
    </xf>
    <xf numFmtId="3" fontId="44" fillId="0" borderId="4" xfId="2" applyNumberFormat="1" applyFont="1" applyFill="1" applyBorder="1" applyAlignment="1">
      <alignment horizontal="right" vertical="center" indent="1"/>
    </xf>
    <xf numFmtId="165" fontId="44" fillId="0" borderId="4" xfId="3" applyNumberFormat="1" applyFont="1" applyBorder="1" applyAlignment="1">
      <alignment horizontal="center" vertical="center"/>
    </xf>
    <xf numFmtId="0" fontId="3" fillId="5" borderId="0" xfId="1" applyFill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right" vertical="center"/>
    </xf>
    <xf numFmtId="0" fontId="48" fillId="0" borderId="0" xfId="1" applyFont="1" applyAlignment="1">
      <alignment horizontal="left" vertical="center"/>
    </xf>
    <xf numFmtId="3" fontId="44" fillId="0" borderId="0" xfId="1" applyNumberFormat="1" applyFont="1" applyAlignment="1">
      <alignment vertical="center"/>
    </xf>
    <xf numFmtId="17" fontId="44" fillId="0" borderId="0" xfId="1" quotePrefix="1" applyNumberFormat="1" applyFont="1" applyAlignment="1">
      <alignment horizontal="right" vertical="center"/>
    </xf>
    <xf numFmtId="10" fontId="44" fillId="0" borderId="0" xfId="3" applyNumberFormat="1" applyFont="1" applyBorder="1" applyAlignment="1">
      <alignment vertical="center"/>
    </xf>
    <xf numFmtId="166" fontId="44" fillId="0" borderId="0" xfId="1" applyNumberFormat="1" applyFont="1" applyAlignment="1">
      <alignment horizontal="right" vertical="center"/>
    </xf>
    <xf numFmtId="0" fontId="44" fillId="0" borderId="0" xfId="1" applyFont="1" applyAlignment="1">
      <alignment horizontal="right" vertical="center"/>
    </xf>
    <xf numFmtId="3" fontId="44" fillId="0" borderId="0" xfId="1" applyNumberFormat="1" applyFont="1" applyAlignment="1">
      <alignment horizontal="right" vertical="center"/>
    </xf>
    <xf numFmtId="0" fontId="44" fillId="0" borderId="0" xfId="1" applyFont="1" applyAlignment="1">
      <alignment horizontal="left" vertical="center"/>
    </xf>
    <xf numFmtId="2" fontId="44" fillId="0" borderId="0" xfId="2" applyNumberFormat="1" applyFont="1" applyBorder="1" applyAlignment="1">
      <alignment horizontal="right" vertical="center"/>
    </xf>
    <xf numFmtId="3" fontId="17" fillId="0" borderId="0" xfId="1" applyNumberFormat="1" applyFont="1" applyAlignment="1">
      <alignment vertical="center"/>
    </xf>
    <xf numFmtId="10" fontId="17" fillId="0" borderId="0" xfId="3" applyNumberFormat="1" applyFont="1" applyBorder="1" applyAlignment="1">
      <alignment vertical="center"/>
    </xf>
    <xf numFmtId="10" fontId="17" fillId="0" borderId="0" xfId="3" applyNumberFormat="1" applyFont="1" applyBorder="1" applyAlignment="1">
      <alignment horizontal="right" vertical="center"/>
    </xf>
    <xf numFmtId="3" fontId="1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" fontId="3" fillId="0" borderId="0" xfId="1" applyNumberFormat="1" applyAlignment="1">
      <alignment vertical="center"/>
    </xf>
    <xf numFmtId="10" fontId="3" fillId="0" borderId="0" xfId="1" applyNumberForma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Alignment="1">
      <alignment horizontal="right" vertical="center"/>
    </xf>
    <xf numFmtId="0" fontId="44" fillId="0" borderId="4" xfId="1" applyFont="1" applyBorder="1" applyAlignment="1">
      <alignment horizontal="left" vertical="center"/>
    </xf>
    <xf numFmtId="3" fontId="44" fillId="0" borderId="4" xfId="1" applyNumberFormat="1" applyFont="1" applyBorder="1" applyAlignment="1">
      <alignment vertical="center"/>
    </xf>
    <xf numFmtId="10" fontId="44" fillId="0" borderId="4" xfId="3" applyNumberFormat="1" applyFont="1" applyBorder="1" applyAlignment="1">
      <alignment horizontal="right" vertical="center"/>
    </xf>
    <xf numFmtId="3" fontId="44" fillId="0" borderId="4" xfId="1" applyNumberFormat="1" applyFont="1" applyBorder="1" applyAlignment="1">
      <alignment horizontal="right" vertical="center"/>
    </xf>
    <xf numFmtId="0" fontId="48" fillId="6" borderId="4" xfId="1" applyFont="1" applyFill="1" applyBorder="1" applyAlignment="1">
      <alignment horizontal="left" vertical="center"/>
    </xf>
    <xf numFmtId="3" fontId="48" fillId="6" borderId="4" xfId="1" applyNumberFormat="1" applyFont="1" applyFill="1" applyBorder="1" applyAlignment="1">
      <alignment vertical="center"/>
    </xf>
    <xf numFmtId="10" fontId="48" fillId="6" borderId="4" xfId="3" applyNumberFormat="1" applyFont="1" applyFill="1" applyBorder="1" applyAlignment="1">
      <alignment vertical="center"/>
    </xf>
    <xf numFmtId="0" fontId="56" fillId="5" borderId="0" xfId="1" applyFont="1" applyFill="1" applyAlignment="1">
      <alignment horizontal="left" vertical="center" indent="1"/>
    </xf>
    <xf numFmtId="0" fontId="56" fillId="5" borderId="0" xfId="1" applyFont="1" applyFill="1" applyAlignment="1">
      <alignment horizontal="center" vertical="center"/>
    </xf>
    <xf numFmtId="0" fontId="70" fillId="4" borderId="0" xfId="1" applyFont="1" applyFill="1" applyAlignment="1">
      <alignment vertical="center"/>
    </xf>
    <xf numFmtId="3" fontId="70" fillId="4" borderId="0" xfId="1" applyNumberFormat="1" applyFont="1" applyFill="1" applyAlignment="1">
      <alignment vertical="center"/>
    </xf>
    <xf numFmtId="0" fontId="71" fillId="4" borderId="0" xfId="1" applyFont="1" applyFill="1" applyAlignment="1">
      <alignment horizontal="left" vertical="center"/>
    </xf>
    <xf numFmtId="10" fontId="70" fillId="4" borderId="0" xfId="3" applyNumberFormat="1" applyFont="1" applyFill="1" applyAlignment="1">
      <alignment vertical="center"/>
    </xf>
    <xf numFmtId="0" fontId="72" fillId="4" borderId="0" xfId="1" applyFont="1" applyFill="1"/>
    <xf numFmtId="0" fontId="72" fillId="0" borderId="0" xfId="1" applyFont="1"/>
    <xf numFmtId="0" fontId="73" fillId="4" borderId="0" xfId="1" applyFont="1" applyFill="1" applyAlignment="1">
      <alignment horizontal="left"/>
    </xf>
    <xf numFmtId="3" fontId="72" fillId="4" borderId="0" xfId="1" applyNumberFormat="1" applyFont="1" applyFill="1" applyAlignment="1">
      <alignment horizontal="right"/>
    </xf>
    <xf numFmtId="10" fontId="70" fillId="0" borderId="0" xfId="3" applyNumberFormat="1" applyFont="1"/>
    <xf numFmtId="0" fontId="74" fillId="4" borderId="0" xfId="1" applyFont="1" applyFill="1" applyAlignment="1">
      <alignment horizontal="left"/>
    </xf>
    <xf numFmtId="10" fontId="72" fillId="0" borderId="0" xfId="3" applyNumberFormat="1" applyFont="1"/>
    <xf numFmtId="9" fontId="72" fillId="0" borderId="0" xfId="1" applyNumberFormat="1" applyFont="1"/>
    <xf numFmtId="0" fontId="70" fillId="4" borderId="0" xfId="1" applyFont="1" applyFill="1"/>
    <xf numFmtId="0" fontId="70" fillId="0" borderId="0" xfId="1" applyFont="1"/>
    <xf numFmtId="0" fontId="75" fillId="0" borderId="0" xfId="1" applyFont="1" applyAlignment="1">
      <alignment horizontal="left" vertical="center"/>
    </xf>
    <xf numFmtId="17" fontId="76" fillId="0" borderId="0" xfId="1" applyNumberFormat="1" applyFont="1" applyAlignment="1">
      <alignment horizontal="right" vertical="center"/>
    </xf>
    <xf numFmtId="41" fontId="77" fillId="0" borderId="0" xfId="4" applyFont="1" applyAlignment="1">
      <alignment horizontal="left" vertical="center"/>
    </xf>
    <xf numFmtId="4" fontId="15" fillId="0" borderId="0" xfId="1" applyNumberFormat="1" applyFont="1" applyAlignment="1">
      <alignment vertical="center"/>
    </xf>
    <xf numFmtId="168" fontId="44" fillId="0" borderId="0" xfId="9" applyNumberFormat="1" applyFont="1" applyAlignment="1">
      <alignment horizontal="center"/>
    </xf>
    <xf numFmtId="2" fontId="44" fillId="0" borderId="0" xfId="9" applyNumberFormat="1" applyFont="1" applyAlignment="1">
      <alignment horizontal="center"/>
    </xf>
    <xf numFmtId="0" fontId="76" fillId="0" borderId="0" xfId="1" applyFont="1" applyAlignment="1">
      <alignment vertical="center"/>
    </xf>
    <xf numFmtId="41" fontId="75" fillId="0" borderId="0" xfId="4" applyFont="1" applyAlignment="1">
      <alignment horizontal="left" vertical="center"/>
    </xf>
    <xf numFmtId="0" fontId="75" fillId="0" borderId="0" xfId="1" applyFont="1" applyAlignment="1">
      <alignment vertical="center"/>
    </xf>
    <xf numFmtId="0" fontId="78" fillId="0" borderId="0" xfId="1" applyFont="1" applyAlignment="1">
      <alignment vertical="center"/>
    </xf>
    <xf numFmtId="0" fontId="79" fillId="0" borderId="0" xfId="1" applyFont="1" applyAlignment="1">
      <alignment vertical="center"/>
    </xf>
    <xf numFmtId="0" fontId="70" fillId="0" borderId="0" xfId="1" applyFont="1" applyAlignment="1">
      <alignment vertical="center"/>
    </xf>
    <xf numFmtId="3" fontId="70" fillId="0" borderId="0" xfId="1" applyNumberFormat="1" applyFont="1" applyAlignment="1">
      <alignment vertical="center"/>
    </xf>
    <xf numFmtId="0" fontId="71" fillId="0" borderId="0" xfId="1" applyFont="1" applyAlignment="1">
      <alignment horizontal="left" vertical="center"/>
    </xf>
    <xf numFmtId="0" fontId="80" fillId="0" borderId="0" xfId="1" applyFont="1" applyAlignment="1">
      <alignment vertical="center"/>
    </xf>
    <xf numFmtId="0" fontId="81" fillId="0" borderId="0" xfId="1" applyFont="1" applyAlignment="1">
      <alignment vertical="center"/>
    </xf>
    <xf numFmtId="168" fontId="48" fillId="0" borderId="0" xfId="9" applyNumberFormat="1" applyFont="1" applyAlignment="1">
      <alignment horizontal="center"/>
    </xf>
    <xf numFmtId="168" fontId="48" fillId="0" borderId="0" xfId="9" applyNumberFormat="1" applyFont="1"/>
    <xf numFmtId="2" fontId="48" fillId="0" borderId="0" xfId="9" applyNumberFormat="1" applyFont="1" applyAlignment="1">
      <alignment horizontal="center"/>
    </xf>
    <xf numFmtId="4" fontId="48" fillId="0" borderId="0" xfId="9" applyNumberFormat="1" applyFont="1"/>
    <xf numFmtId="0" fontId="83" fillId="0" borderId="0" xfId="1" applyFont="1" applyAlignment="1">
      <alignment vertical="center"/>
    </xf>
    <xf numFmtId="3" fontId="83" fillId="0" borderId="0" xfId="1" applyNumberFormat="1" applyFont="1" applyAlignment="1">
      <alignment vertical="center"/>
    </xf>
    <xf numFmtId="0" fontId="82" fillId="0" borderId="0" xfId="1" applyFont="1" applyAlignment="1">
      <alignment horizontal="left" vertical="center"/>
    </xf>
    <xf numFmtId="0" fontId="31" fillId="5" borderId="1" xfId="1" applyFont="1" applyFill="1" applyBorder="1" applyAlignment="1">
      <alignment horizontal="left" vertical="center" wrapText="1" indent="1"/>
    </xf>
    <xf numFmtId="0" fontId="31" fillId="5" borderId="0" xfId="1" applyFont="1" applyFill="1" applyAlignment="1">
      <alignment horizontal="left" vertical="center" indent="1"/>
    </xf>
    <xf numFmtId="0" fontId="46" fillId="4" borderId="1" xfId="1" applyFont="1" applyFill="1" applyBorder="1" applyAlignment="1">
      <alignment horizontal="center" vertical="center"/>
    </xf>
    <xf numFmtId="0" fontId="46" fillId="4" borderId="0" xfId="1" applyFont="1" applyFill="1" applyAlignment="1">
      <alignment horizontal="center" vertical="center"/>
    </xf>
    <xf numFmtId="0" fontId="46" fillId="4" borderId="2" xfId="1" applyFont="1" applyFill="1" applyBorder="1" applyAlignment="1">
      <alignment horizontal="center" vertical="center"/>
    </xf>
    <xf numFmtId="0" fontId="47" fillId="4" borderId="1" xfId="1" applyFont="1" applyFill="1" applyBorder="1" applyAlignment="1">
      <alignment horizontal="center" vertical="center"/>
    </xf>
    <xf numFmtId="0" fontId="47" fillId="4" borderId="0" xfId="1" applyFont="1" applyFill="1" applyAlignment="1">
      <alignment horizontal="center" vertical="center"/>
    </xf>
    <xf numFmtId="0" fontId="47" fillId="4" borderId="2" xfId="1" applyFont="1" applyFill="1" applyBorder="1" applyAlignment="1">
      <alignment horizontal="center" vertical="center"/>
    </xf>
    <xf numFmtId="0" fontId="31" fillId="5" borderId="0" xfId="1" applyFont="1" applyFill="1" applyAlignment="1">
      <alignment horizontal="left" vertical="center" wrapText="1" indent="1"/>
    </xf>
    <xf numFmtId="0" fontId="28" fillId="0" borderId="3" xfId="1" applyFont="1" applyBorder="1" applyAlignment="1">
      <alignment horizontal="left" indent="2"/>
    </xf>
    <xf numFmtId="0" fontId="28" fillId="0" borderId="4" xfId="1" applyFont="1" applyBorder="1" applyAlignment="1">
      <alignment horizontal="left" indent="2"/>
    </xf>
    <xf numFmtId="0" fontId="28" fillId="0" borderId="5" xfId="1" applyFont="1" applyBorder="1" applyAlignment="1">
      <alignment horizontal="left" indent="2"/>
    </xf>
    <xf numFmtId="0" fontId="51" fillId="0" borderId="0" xfId="1" applyFont="1" applyAlignment="1">
      <alignment horizontal="center" vertical="center" wrapText="1"/>
    </xf>
    <xf numFmtId="0" fontId="31" fillId="5" borderId="1" xfId="1" applyFont="1" applyFill="1" applyBorder="1" applyAlignment="1">
      <alignment horizontal="left" vertical="center" wrapText="1"/>
    </xf>
    <xf numFmtId="0" fontId="31" fillId="5" borderId="0" xfId="1" applyFont="1" applyFill="1" applyAlignment="1">
      <alignment horizontal="left" vertical="center" wrapText="1"/>
    </xf>
    <xf numFmtId="0" fontId="31" fillId="5" borderId="2" xfId="1" applyFont="1" applyFill="1" applyBorder="1" applyAlignment="1">
      <alignment horizontal="left" vertical="center" wrapText="1"/>
    </xf>
    <xf numFmtId="0" fontId="53" fillId="5" borderId="0" xfId="1" applyFont="1" applyFill="1" applyAlignment="1">
      <alignment horizontal="center" vertical="center" wrapText="1"/>
    </xf>
    <xf numFmtId="0" fontId="45" fillId="5" borderId="0" xfId="1" applyFont="1" applyFill="1" applyAlignment="1">
      <alignment horizontal="center" vertical="center" wrapText="1"/>
    </xf>
    <xf numFmtId="0" fontId="45" fillId="5" borderId="0" xfId="1" applyFont="1" applyFill="1" applyAlignment="1">
      <alignment horizontal="center" vertical="center"/>
    </xf>
    <xf numFmtId="0" fontId="31" fillId="5" borderId="1" xfId="1" applyFont="1" applyFill="1" applyBorder="1" applyAlignment="1">
      <alignment horizontal="left" vertical="center" wrapText="1" indent="2"/>
    </xf>
    <xf numFmtId="0" fontId="31" fillId="5" borderId="0" xfId="1" applyFont="1" applyFill="1" applyAlignment="1">
      <alignment horizontal="left" vertical="center" wrapText="1" indent="2"/>
    </xf>
    <xf numFmtId="0" fontId="55" fillId="4" borderId="6" xfId="1" applyFont="1" applyFill="1" applyBorder="1" applyAlignment="1">
      <alignment horizontal="center" vertical="center"/>
    </xf>
    <xf numFmtId="0" fontId="55" fillId="4" borderId="7" xfId="1" applyFont="1" applyFill="1" applyBorder="1" applyAlignment="1">
      <alignment horizontal="center" vertical="center"/>
    </xf>
    <xf numFmtId="0" fontId="55" fillId="4" borderId="8" xfId="1" applyFont="1" applyFill="1" applyBorder="1" applyAlignment="1">
      <alignment horizontal="center" vertical="center"/>
    </xf>
    <xf numFmtId="1" fontId="31" fillId="5" borderId="0" xfId="13" applyNumberFormat="1" applyFont="1" applyFill="1" applyAlignment="1">
      <alignment horizontal="left" vertical="center" wrapText="1" indent="1"/>
    </xf>
  </cellXfs>
  <cellStyles count="16">
    <cellStyle name="Millares [0] 2" xfId="4" xr:uid="{91074B8A-B38A-4A99-92A6-FB549BD57EF8}"/>
    <cellStyle name="Millares 2" xfId="2" xr:uid="{7DAC4C79-DF10-44D9-BE3D-1CCDD0EE4245}"/>
    <cellStyle name="Millares_INFOBU12" xfId="5" xr:uid="{626DDC04-04CD-4FA0-91C4-FDE294FAC1A0}"/>
    <cellStyle name="Normal" xfId="0" builtinId="0"/>
    <cellStyle name="Normal 2" xfId="1" xr:uid="{711D8417-92CC-434D-A1F4-1EB568A85B1A}"/>
    <cellStyle name="Normal 2 2" xfId="9" xr:uid="{D557A004-A48A-481B-A1DC-F460CC9DD525}"/>
    <cellStyle name="Normal 3" xfId="6" xr:uid="{B24E0F32-2C20-4E5A-A70D-5B7A4D7B471A}"/>
    <cellStyle name="Normal 4" xfId="15" xr:uid="{E4BCB1F8-23C5-4F27-B056-CC6B09C7B95C}"/>
    <cellStyle name="Normal 4 2" xfId="12" xr:uid="{BB711DD7-E3DA-4557-ADD4-6CE8B8F51D2F}"/>
    <cellStyle name="Normal 5" xfId="11" xr:uid="{D54325BF-DB54-45B9-8F96-85599107F19C}"/>
    <cellStyle name="Normal 6" xfId="14" xr:uid="{9FC52100-C6E6-4FAE-985B-F9FC3901F165}"/>
    <cellStyle name="Normal_OPECE" xfId="10" xr:uid="{B4288741-CC76-4574-9512-7B4A65CBA494}"/>
    <cellStyle name="Normal_OPSEP" xfId="7" xr:uid="{5BFC4076-2CD4-44B8-9934-7AF8FEFF1B33}"/>
    <cellStyle name="Normal_Posturas _1" xfId="8" xr:uid="{07AE670C-28DF-4B99-BC87-2E8C9D5E1F57}"/>
    <cellStyle name="Normal_TITULOS" xfId="13" xr:uid="{B818920C-8C4B-4FC3-8E88-187039261855}"/>
    <cellStyle name="Porcentaje 2" xfId="3" xr:uid="{5F56194C-3893-47FE-80C6-05BC99659134}"/>
  </cellStyles>
  <dxfs count="0"/>
  <tableStyles count="0" defaultTableStyle="TableStyleMedium2" defaultPivotStyle="PivotStyleLight16"/>
  <colors>
    <mruColors>
      <color rgb="FF2B2B75"/>
      <color rgb="FF011389"/>
      <color rgb="FF283380"/>
      <color rgb="FF28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8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9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0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1.xml"/></Relationships>
</file>

<file path=xl/charts/_rels/chart2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2.xml"/></Relationships>
</file>

<file path=xl/charts/_rels/chart2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4.xml"/></Relationships>
</file>

<file path=xl/charts/_rels/chart2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5.xml"/></Relationships>
</file>

<file path=xl/charts/_rels/chart2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6.xml"/></Relationships>
</file>

<file path=xl/charts/_rels/chart2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7.xml"/></Relationships>
</file>

<file path=xl/charts/_rels/chart2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8.xml"/></Relationships>
</file>

<file path=xl/charts/_rels/chart2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9.xml"/></Relationships>
</file>

<file path=xl/charts/_rels/chart2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0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1.xml"/></Relationships>
</file>

<file path=xl/charts/_rels/chart2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2.xml"/></Relationships>
</file>

<file path=xl/charts/_rels/chart2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4.xml"/></Relationships>
</file>

<file path=xl/charts/_rels/chart2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5.xml"/></Relationships>
</file>

<file path=xl/charts/_rels/chart2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6.xml"/></Relationships>
</file>

<file path=xl/charts/_rels/chart2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7.xml"/></Relationships>
</file>

<file path=xl/charts/_rels/chart2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8.xml"/></Relationships>
</file>

<file path=xl/charts/_rels/chart2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9.xml"/></Relationships>
</file>

<file path=xl/charts/_rels/chart2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0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1.xml"/></Relationships>
</file>

<file path=xl/charts/_rels/chart2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2.xml"/></Relationships>
</file>

<file path=xl/charts/_rels/chart2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4.xml"/></Relationships>
</file>

<file path=xl/charts/_rels/chart2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6.xml"/></Relationships>
</file>

<file path=xl/charts/_rels/chart2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7.xml"/></Relationships>
</file>

<file path=xl/charts/_rels/chart2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8.xml"/></Relationships>
</file>

<file path=xl/charts/_rels/chart2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9.xml"/></Relationships>
</file>

<file path=xl/charts/_rels/chart2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En valor efectivo en dólares</a:t>
            </a:r>
          </a:p>
        </c:rich>
      </c:tx>
      <c:layout>
        <c:manualLayout>
          <c:xMode val="edge"/>
          <c:yMode val="edge"/>
          <c:x val="0.18172114490203398"/>
          <c:y val="4.000125984251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25850808685556E-2"/>
          <c:y val="0.23037328486819739"/>
          <c:w val="0.89619006297836745"/>
          <c:h val="0.5856551529081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Mensual'!$J$19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Mensual'!$I$20:$I$22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Mensual'!$J$20:$J$22</c:f>
              <c:numCache>
                <c:formatCode>_(* #,##0_);_(* \(#,##0\);_(* "-"_);_(@_)</c:formatCode>
                <c:ptCount val="3"/>
                <c:pt idx="0">
                  <c:v>871752.11</c:v>
                </c:pt>
                <c:pt idx="1">
                  <c:v>536317094.2100004</c:v>
                </c:pt>
                <c:pt idx="2">
                  <c:v>537188846.32000041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7-4A92-AF4A-BDB2F8BAE6A6}"/>
            </c:ext>
          </c:extLst>
        </c:ser>
        <c:ser>
          <c:idx val="1"/>
          <c:order val="1"/>
          <c:tx>
            <c:strRef>
              <c:f>'Total Mensual'!$K$19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Mensual'!$I$20:$I$22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Mensual'!$K$20:$K$22</c:f>
              <c:numCache>
                <c:formatCode>_(* #,##0_);_(* \(#,##0\);_(* "-"_);_(@_)</c:formatCode>
                <c:ptCount val="3"/>
                <c:pt idx="0">
                  <c:v>5460187.21</c:v>
                </c:pt>
                <c:pt idx="1">
                  <c:v>655881054.80999887</c:v>
                </c:pt>
                <c:pt idx="2">
                  <c:v>661341242.01999891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7-4A92-AF4A-BDB2F8BA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56672"/>
        <c:axId val="203758208"/>
      </c:barChart>
      <c:catAx>
        <c:axId val="20375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758208"/>
        <c:scaling>
          <c:orientation val="minMax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6672"/>
        <c:crosses val="autoZero"/>
        <c:crossBetween val="between"/>
        <c:majorUnit val="200000000"/>
        <c:minorUnit val="5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69763542536867"/>
          <c:y val="0.91600167979002622"/>
          <c:w val="0.71218997173886001"/>
          <c:h val="7.1999999999999953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1D-4D71-AA13-F4C727AB0D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D-4D71-AA13-F4C727AB0D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D-4D71-AA13-F4C727AB0D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D-4D71-AA13-F4C727AB0D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D-4D71-AA13-F4C727AB0D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D-4D71-AA13-F4C727AB0D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1D-4D71-AA13-F4C727AB0D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91D-4D71-AA13-F4C727AB0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B3-403B-BA70-AE5A3DDD92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3-403B-BA70-AE5A3DDD92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3-403B-BA70-AE5A3DDD92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3-403B-BA70-AE5A3DDD92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3-403B-BA70-AE5A3DDD92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B3-403B-BA70-AE5A3DDD92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B3-403B-BA70-AE5A3DDD92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B3-403B-BA70-AE5A3DDD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48-4BC7-80B0-344CEF58387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48-4BC7-80B0-344CEF5838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48-4BC7-80B0-344CEF58387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48-4BC7-80B0-344CEF58387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48-4BC7-80B0-344CEF58387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48-4BC7-80B0-344CEF58387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48-4BC7-80B0-344CEF5838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48-4BC7-80B0-344CEF58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9-43FC-960A-02828E6FA42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9-43FC-960A-02828E6FA42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9-43FC-960A-02828E6FA42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9-43FC-960A-02828E6FA42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9-43FC-960A-02828E6FA42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9-43FC-960A-02828E6FA42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9-43FC-960A-02828E6FA4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D69-43FC-960A-02828E6F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EC-4285-B771-A941FFE124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C-4285-B771-A941FFE124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C-4285-B771-A941FFE124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C-4285-B771-A941FFE124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C-4285-B771-A941FFE124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C-4285-B771-A941FFE124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C-4285-B771-A941FFE124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EC-4285-B771-A941FFE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A1-4163-AD1E-95512E2E5B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1-4163-AD1E-95512E2E5B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1-4163-AD1E-95512E2E5B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1-4163-AD1E-95512E2E5B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1-4163-AD1E-95512E2E5B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A1-4163-AD1E-95512E2E5B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A1-4163-AD1E-95512E2E5B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A1-4163-AD1E-95512E2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60-4DCD-8A24-47BADEDA31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0-4DCD-8A24-47BADEDA31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60-4DCD-8A24-47BADEDA31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60-4DCD-8A24-47BADEDA31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60-4DCD-8A24-47BADEDA31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0-4DCD-8A24-47BADEDA31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60-4DCD-8A24-47BADEDA31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60-4DCD-8A24-47BADEDA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28-4FBF-8095-BB05DB4D57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8-4FBF-8095-BB05DB4D57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8-4FBF-8095-BB05DB4D57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8-4FBF-8095-BB05DB4D57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28-4FBF-8095-BB05DB4D57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28-4FBF-8095-BB05DB4D57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28-4FBF-8095-BB05DB4D57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28-4FBF-8095-BB05DB4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A7-418F-97DA-EC3D68297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A7-418F-97DA-EC3D68297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A7-418F-97DA-EC3D68297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A7-418F-97DA-EC3D68297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A7-418F-97DA-EC3D68297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A7-418F-97DA-EC3D68297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A7-418F-97DA-EC3D68297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A7-418F-97DA-EC3D6829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2-4E9C-837A-BB74E95723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2-4E9C-837A-BB74E95723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2-4E9C-837A-BB74E95723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2-4E9C-837A-BB74E95723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2-4E9C-837A-BB74E95723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2-4E9C-837A-BB74E95723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2-4E9C-837A-BB74E95723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2-4E9C-837A-BB74E957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8-40D6-9B79-50F904F473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8-40D6-9B79-50F904F473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8-40D6-9B79-50F904F473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8-40D6-9B79-50F904F473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98-40D6-9B79-50F904F473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8-40D6-9B79-50F904F473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98-40D6-9B79-50F904F473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F98-40D6-9B79-50F904F4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FC-4506-9071-A165BDF180C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C-4506-9071-A165BDF180C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FC-4506-9071-A165BDF180C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C-4506-9071-A165BDF180C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C-4506-9071-A165BDF180C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C-4506-9071-A165BDF180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FC-4506-9071-A165BDF180C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FC-4506-9071-A165BDF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1B-4ED8-855D-97A56BF04A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B-4ED8-855D-97A56BF04A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B-4ED8-855D-97A56BF04A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B-4ED8-855D-97A56BF04A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B-4ED8-855D-97A56BF04A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B-4ED8-855D-97A56BF04A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B-4ED8-855D-97A56BF04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1B-4ED8-855D-97A56BF0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B7-49C1-A4FE-90CA321A3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B7-49C1-A4FE-90CA321A3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B7-49C1-A4FE-90CA321A3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B7-49C1-A4FE-90CA321A3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7-49C1-A4FE-90CA321A3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B7-49C1-A4FE-90CA321A3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B7-49C1-A4FE-90CA321A3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CB7-49C1-A4FE-90CA321A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63-41C0-BC2B-2C9BFFC1F6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3-41C0-BC2B-2C9BFFC1F6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63-41C0-BC2B-2C9BFFC1F6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3-41C0-BC2B-2C9BFFC1F6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3-41C0-BC2B-2C9BFFC1F6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63-41C0-BC2B-2C9BFFC1F6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63-41C0-BC2B-2C9BFFC1F6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63-41C0-BC2B-2C9BFFC1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4-4755-A365-C19AE424FB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4-4755-A365-C19AE424FB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4-4755-A365-C19AE424FB6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4-4755-A365-C19AE424FB6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4-4755-A365-C19AE424FB6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4-4755-A365-C19AE424FB6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4-4755-A365-C19AE424FB6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1C4-4755-A365-C19AE424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8A-4391-AC3F-F2879B0FC5E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A-4391-AC3F-F2879B0FC5E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8A-4391-AC3F-F2879B0FC5E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8A-4391-AC3F-F2879B0FC5E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8A-4391-AC3F-F2879B0FC5E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8A-4391-AC3F-F2879B0FC5E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8A-4391-AC3F-F2879B0FC5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8A-4391-AC3F-F2879B0F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9E-4022-BBE6-CDD76D3A6F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E-4022-BBE6-CDD76D3A6F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E-4022-BBE6-CDD76D3A6F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E-4022-BBE6-CDD76D3A6F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E-4022-BBE6-CDD76D3A6F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E-4022-BBE6-CDD76D3A6F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E-4022-BBE6-CDD76D3A6F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F9E-4022-BBE6-CDD76D3A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E-4A6D-9773-00FBA103CC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E-4A6D-9773-00FBA103CC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E-4A6D-9773-00FBA103CC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E-4A6D-9773-00FBA103CC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E-4A6D-9773-00FBA103CC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E-4A6D-9773-00FBA103CC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4E-4A6D-9773-00FBA103CC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4E-4A6D-9773-00FBA103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F2-46E3-AFDD-5A0DF2CA7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2-46E3-AFDD-5A0DF2CA7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2-46E3-AFDD-5A0DF2CA7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2-46E3-AFDD-5A0DF2CA7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2-46E3-AFDD-5A0DF2CA7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2-46E3-AFDD-5A0DF2CA7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2-46E3-AFDD-5A0DF2CA7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F2-46E3-AFDD-5A0DF2CA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0-4DA1-9F8F-BD5C65BC9F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0-4DA1-9F8F-BD5C65BC9F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0-4DA1-9F8F-BD5C65BC9F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0-4DA1-9F8F-BD5C65BC9F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0-4DA1-9F8F-BD5C65BC9F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0-4DA1-9F8F-BD5C65BC9F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0-4DA1-9F8F-BD5C65BC9F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0-4DA1-9F8F-BD5C65BC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7F-42B5-A131-284C7DFCC8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7F-42B5-A131-284C7DFCC8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7F-42B5-A131-284C7DFCC8C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7F-42B5-A131-284C7DFCC8C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7F-42B5-A131-284C7DFCC8C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7F-42B5-A131-284C7DFCC8C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7F-42B5-A131-284C7DFCC8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7F-42B5-A131-284C7DFC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5C-4665-9212-84BDD99005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C-4665-9212-84BDD99005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C-4665-9212-84BDD99005B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5C-4665-9212-84BDD99005B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C-4665-9212-84BDD99005B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5C-4665-9212-84BDD99005B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C-4665-9212-84BDD99005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5C-4665-9212-84BDD990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B6-416A-A3F5-BC86B3188B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6-416A-A3F5-BC86B3188B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6-416A-A3F5-BC86B3188B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6-416A-A3F5-BC86B3188B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6-416A-A3F5-BC86B3188B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6-416A-A3F5-BC86B3188B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6-416A-A3F5-BC86B3188B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B6-416A-A3F5-BC86B318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CB-4000-A5CD-080BC743DB8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CB-4000-A5CD-080BC743DB8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B-4000-A5CD-080BC743DB8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B-4000-A5CD-080BC743DB8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B-4000-A5CD-080BC743DB8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CB-4000-A5CD-080BC743DB8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B-4000-A5CD-080BC743DB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CB-4000-A5CD-080BC743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4-4519-BFB6-22390396E9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4-4519-BFB6-22390396E9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4-4519-BFB6-22390396E9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4-4519-BFB6-22390396E9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4-4519-BFB6-22390396E9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4-4519-BFB6-22390396E9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4-4519-BFB6-22390396E9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4-4519-BFB6-22390396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51-4F04-A408-75130A00E3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1-4F04-A408-75130A00E3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1-4F04-A408-75130A00E3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1-4F04-A408-75130A00E3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1-4F04-A408-75130A00E3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1-4F04-A408-75130A00E3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1-4F04-A408-75130A00E3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E51-4F04-A408-75130A00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2-4055-99A1-5392630CF69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2-4055-99A1-5392630CF69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72-4055-99A1-5392630CF69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2-4055-99A1-5392630CF69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2-4055-99A1-5392630CF69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2-4055-99A1-5392630CF69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72-4055-99A1-5392630CF69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72-4055-99A1-5392630CF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F-40DC-91D5-A83B4B0D9B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0DC-91D5-A83B4B0D9B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0DC-91D5-A83B4B0D9B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F-40DC-91D5-A83B4B0D9B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F-40DC-91D5-A83B4B0D9B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F-40DC-91D5-A83B4B0D9B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F-40DC-91D5-A83B4B0D9B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93F-40DC-91D5-A83B4B0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F1-48A1-A051-938E5E1E0A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1-48A1-A051-938E5E1E0A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F1-48A1-A051-938E5E1E0A2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1-48A1-A051-938E5E1E0A2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1-48A1-A051-938E5E1E0A2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1-48A1-A051-938E5E1E0A2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1-48A1-A051-938E5E1E0A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F1-48A1-A051-938E5E1E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80-4D17-AA26-FC367733E0F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0-4D17-AA26-FC367733E0F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80-4D17-AA26-FC367733E0F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80-4D17-AA26-FC367733E0F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80-4D17-AA26-FC367733E0F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0-4D17-AA26-FC367733E0F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80-4D17-AA26-FC367733E0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80-4D17-AA26-FC367733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C-4E0C-BA65-1B57232E2F3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C-4E0C-BA65-1B57232E2F3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C-4E0C-BA65-1B57232E2F3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C-4E0C-BA65-1B57232E2F3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C-4E0C-BA65-1B57232E2F3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C-4E0C-BA65-1B57232E2F3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C-4E0C-BA65-1B57232E2F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9C-4E0C-BA65-1B57232E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42-456B-8BA2-5F9B5B3736E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2-456B-8BA2-5F9B5B3736E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2-456B-8BA2-5F9B5B3736E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2-456B-8BA2-5F9B5B3736E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2-456B-8BA2-5F9B5B3736E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42-456B-8BA2-5F9B5B3736E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42-456B-8BA2-5F9B5B3736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42-456B-8BA2-5F9B5B37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11-49B8-B4EA-1BE2B28B84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1-49B8-B4EA-1BE2B28B84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1-49B8-B4EA-1BE2B28B84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11-49B8-B4EA-1BE2B28B84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11-49B8-B4EA-1BE2B28B84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11-49B8-B4EA-1BE2B28B846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11-49B8-B4EA-1BE2B28B84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C11-49B8-B4EA-1BE2B28B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F-4DFD-B321-6D530170C97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F-4DFD-B321-6D530170C97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F-4DFD-B321-6D530170C97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F-4DFD-B321-6D530170C97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F-4DFD-B321-6D530170C97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F-4DFD-B321-6D530170C97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F-4DFD-B321-6D530170C97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F-4DFD-B321-6D530170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FB-4737-86AF-C981843F20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B-4737-86AF-C981843F20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FB-4737-86AF-C981843F20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B-4737-86AF-C981843F20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FB-4737-86AF-C981843F20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B-4737-86AF-C981843F20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FB-4737-86AF-C981843F20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FB-4737-86AF-C981843F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43-471E-B35D-8445D2EAB6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43-471E-B35D-8445D2EAB6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3-471E-B35D-8445D2EAB62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43-471E-B35D-8445D2EAB62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3-471E-B35D-8445D2EAB62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3-471E-B35D-8445D2EAB62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43-471E-B35D-8445D2EAB6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43-471E-B35D-8445D2EA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41-4F3D-B9E4-FAA1F3B9E1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1-4F3D-B9E4-FAA1F3B9E1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1-4F3D-B9E4-FAA1F3B9E1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1-4F3D-B9E4-FAA1F3B9E1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1-4F3D-B9E4-FAA1F3B9E1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1-4F3D-B9E4-FAA1F3B9E1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1-4F3D-B9E4-FAA1F3B9E1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E41-4F3D-B9E4-FAA1F3B9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E-45B1-97FD-C1B645FDEC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E-45B1-97FD-C1B645FDEC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E-45B1-97FD-C1B645FDEC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E-45B1-97FD-C1B645FDEC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E-45B1-97FD-C1B645FDEC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E-45B1-97FD-C1B645FDEC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E-45B1-97FD-C1B645FDEC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8CE-45B1-97FD-C1B645FD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CB-4AC2-9442-654BAFC008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B-4AC2-9442-654BAFC008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B-4AC2-9442-654BAFC008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B-4AC2-9442-654BAFC008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B-4AC2-9442-654BAFC008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B-4AC2-9442-654BAFC008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B-4AC2-9442-654BAFC008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7CB-4AC2-9442-654BAFC0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D-4181-8111-6EE08A2777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D-4181-8111-6EE08A2777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D-4181-8111-6EE08A2777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D-4181-8111-6EE08A2777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6D-4181-8111-6EE08A2777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6D-4181-8111-6EE08A2777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6D-4181-8111-6EE08A2777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6D-4181-8111-6EE08A27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3D-44D4-B767-BE2FA62186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D-44D4-B767-BE2FA62186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D-44D4-B767-BE2FA62186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D-44D4-B767-BE2FA62186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D-44D4-B767-BE2FA62186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3D-44D4-B767-BE2FA62186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D-44D4-B767-BE2FA62186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A3D-44D4-B767-BE2FA621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3F-46CF-B940-0BEACA4542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3F-46CF-B940-0BEACA4542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3F-46CF-B940-0BEACA4542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F-46CF-B940-0BEACA4542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3F-46CF-B940-0BEACA4542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F-46CF-B940-0BEACA4542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3F-46CF-B940-0BEACA4542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E3F-46CF-B940-0BEACA45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FD-44DB-9AE2-7BDDF346BF7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D-44DB-9AE2-7BDDF346BF7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D-44DB-9AE2-7BDDF346BF7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D-44DB-9AE2-7BDDF346BF7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D-44DB-9AE2-7BDDF346BF7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D-44DB-9AE2-7BDDF346BF7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FD-44DB-9AE2-7BDDF346BF7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FD-44DB-9AE2-7BDDF346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04-4E6B-8ADF-4D5767E7115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4-4E6B-8ADF-4D5767E7115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4-4E6B-8ADF-4D5767E7115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4-4E6B-8ADF-4D5767E7115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4-4E6B-8ADF-4D5767E7115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4-4E6B-8ADF-4D5767E7115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4-4E6B-8ADF-4D5767E711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04-4E6B-8ADF-4D5767E7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B1-4E19-9742-3E5AADDFABD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1-4E19-9742-3E5AADDFABD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1-4E19-9742-3E5AADDFABD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1-4E19-9742-3E5AADDFABD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1-4E19-9742-3E5AADDFABD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B1-4E19-9742-3E5AADDFABD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B1-4E19-9742-3E5AADDFABD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B1-4E19-9742-3E5AADDF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C-4C47-98D3-AD24532494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C-4C47-98D3-AD24532494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C-4C47-98D3-AD24532494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C-4C47-98D3-AD24532494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C-4C47-98D3-AD24532494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C-4C47-98D3-AD24532494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BC-4C47-98D3-AD24532494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BC-4C47-98D3-AD245324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AA-4348-A948-D6C21A1F988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A-4348-A948-D6C21A1F988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A-4348-A948-D6C21A1F988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A-4348-A948-D6C21A1F988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AA-4348-A948-D6C21A1F988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A-4348-A948-D6C21A1F988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AA-4348-A948-D6C21A1F98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5AA-4348-A948-D6C21A1F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87-4F5F-9A36-F03670DA56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7-4F5F-9A36-F03670DA56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7-4F5F-9A36-F03670DA56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7-4F5F-9A36-F03670DA56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7-4F5F-9A36-F03670DA56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7-4F5F-9A36-F03670DA56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7-4F5F-9A36-F03670DA56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87-4F5F-9A36-F03670DA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9-4135-8F8D-310F9ECF6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9-4135-8F8D-310F9ECF6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9-4135-8F8D-310F9ECF6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E9-4135-8F8D-310F9ECF6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9-4135-8F8D-310F9ECF6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9-4135-8F8D-310F9ECF6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9-4135-8F8D-310F9ECF6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4E9-4135-8F8D-310F9ECF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2B-474C-9FBD-4FA26983D15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B-474C-9FBD-4FA26983D15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B-474C-9FBD-4FA26983D15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2B-474C-9FBD-4FA26983D15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B-474C-9FBD-4FA26983D15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2B-474C-9FBD-4FA26983D15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2B-474C-9FBD-4FA26983D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82B-474C-9FBD-4FA26983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1-4C09-A5C5-3F3C480C20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1-4C09-A5C5-3F3C480C20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1-4C09-A5C5-3F3C480C20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1-4C09-A5C5-3F3C480C20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1-4C09-A5C5-3F3C480C20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1-4C09-A5C5-3F3C480C20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C1-4C09-A5C5-3F3C480C20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7C1-4C09-A5C5-3F3C480C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71-49C5-8CB1-5EF7953507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1-49C5-8CB1-5EF7953507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1-49C5-8CB1-5EF7953507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1-49C5-8CB1-5EF7953507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1-49C5-8CB1-5EF7953507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1-49C5-8CB1-5EF7953507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1-49C5-8CB1-5EF7953507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D71-49C5-8CB1-5EF79535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C3-4556-BC2E-0C6A9DA541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3-4556-BC2E-0C6A9DA541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3-4556-BC2E-0C6A9DA541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3-4556-BC2E-0C6A9DA541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3-4556-BC2E-0C6A9DA541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3-4556-BC2E-0C6A9DA541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3-4556-BC2E-0C6A9DA541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C3-4556-BC2E-0C6A9DA5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D4-43D2-8FF7-0E7F0C4769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4-43D2-8FF7-0E7F0C4769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D4-43D2-8FF7-0E7F0C4769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4-43D2-8FF7-0E7F0C4769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D4-43D2-8FF7-0E7F0C4769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D4-43D2-8FF7-0E7F0C4769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D4-43D2-8FF7-0E7F0C4769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D4-43D2-8FF7-0E7F0C47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A-4D34-BA1E-03314CCE76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A-4D34-BA1E-03314CCE76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A-4D34-BA1E-03314CCE76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A-4D34-BA1E-03314CCE76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A-4D34-BA1E-03314CCE76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A-4D34-BA1E-03314CCE760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6A-4D34-BA1E-03314CCE76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76A-4D34-BA1E-03314CCE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3B-4C82-A44D-13AEE72082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B-4C82-A44D-13AEE72082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B-4C82-A44D-13AEE72082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B-4C82-A44D-13AEE72082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3B-4C82-A44D-13AEE72082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B-4C82-A44D-13AEE72082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3B-4C82-A44D-13AEE72082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3B-4C82-A44D-13AEE720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A3-493B-86C9-82177E5477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3-493B-86C9-82177E5477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93B-86C9-82177E5477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3-493B-86C9-82177E5477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A3-493B-86C9-82177E5477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93B-86C9-82177E5477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A3-493B-86C9-82177E5477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A3-493B-86C9-82177E54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4A-4F4D-975F-74ECD5F9BD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A-4F4D-975F-74ECD5F9BD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A-4F4D-975F-74ECD5F9BD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A-4F4D-975F-74ECD5F9BD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A-4F4D-975F-74ECD5F9BD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4A-4F4D-975F-74ECD5F9BD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A-4F4D-975F-74ECD5F9BD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24A-4F4D-975F-74ECD5F9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15-4067-998B-83146563D2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15-4067-998B-83146563D2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15-4067-998B-83146563D2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15-4067-998B-83146563D2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15-4067-998B-83146563D2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15-4067-998B-83146563D2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15-4067-998B-83146563D2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15-4067-998B-83146563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1F-4C81-ACB3-ADF1523C6C4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F-4C81-ACB3-ADF1523C6C4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F-4C81-ACB3-ADF1523C6C4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F-4C81-ACB3-ADF1523C6C4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F-4C81-ACB3-ADF1523C6C4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1F-4C81-ACB3-ADF1523C6C4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1F-4C81-ACB3-ADF1523C6C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1F-4C81-ACB3-ADF1523C6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D4-4F4F-AF82-B8094711B2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4-4F4F-AF82-B8094711B2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4-4F4F-AF82-B8094711B2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4-4F4F-AF82-B8094711B2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4-4F4F-AF82-B8094711B2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D4-4F4F-AF82-B8094711B2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D4-4F4F-AF82-B8094711B2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AD4-4F4F-AF82-B8094711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D5-4AC8-B93B-A4F8038BCA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5-4AC8-B93B-A4F8038BCA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5-4AC8-B93B-A4F8038BCA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5-4AC8-B93B-A4F8038BCA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5-4AC8-B93B-A4F8038BCA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5-4AC8-B93B-A4F8038BCA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5-4AC8-B93B-A4F8038BCA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D5-4AC8-B93B-A4F8038B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F5-4046-97B3-30CEF7DE29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5-4046-97B3-30CEF7DE29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F5-4046-97B3-30CEF7DE29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F5-4046-97B3-30CEF7DE29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F5-4046-97B3-30CEF7DE29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F5-4046-97B3-30CEF7DE29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5-4046-97B3-30CEF7DE29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F5-4046-97B3-30CEF7DE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E8-45DE-8360-09531BEEAAD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8-45DE-8360-09531BEEAAD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8-45DE-8360-09531BEEAAD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8-45DE-8360-09531BEEAAD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8-45DE-8360-09531BEEAAD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8-45DE-8360-09531BEEAAD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8-45DE-8360-09531BEEAA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E8-45DE-8360-09531BEE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55-4C26-863B-134A8F7834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5-4C26-863B-134A8F7834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5-4C26-863B-134A8F7834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5-4C26-863B-134A8F7834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5-4C26-863B-134A8F7834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5-4C26-863B-134A8F7834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5-4C26-863B-134A8F7834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555-4C26-863B-134A8F78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7A-4A7E-9479-5EBC6EB582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A-4A7E-9479-5EBC6EB582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A-4A7E-9479-5EBC6EB582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A-4A7E-9479-5EBC6EB582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A-4A7E-9479-5EBC6EB582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A-4A7E-9479-5EBC6EB582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A-4A7E-9479-5EBC6EB582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87A-4A7E-9479-5EBC6EB5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EF-4215-8EE3-5879BFFA25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F-4215-8EE3-5879BFFA25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F-4215-8EE3-5879BFFA25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EF-4215-8EE3-5879BFFA25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F-4215-8EE3-5879BFFA25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EF-4215-8EE3-5879BFFA25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F-4215-8EE3-5879BFFA25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EF-4215-8EE3-5879BFFA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53-4A4B-A30B-49A98729CE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3-4A4B-A30B-49A98729CE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3-4A4B-A30B-49A98729CE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3-4A4B-A30B-49A98729CE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3-4A4B-A30B-49A98729CE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A4B-A30B-49A98729CE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A4B-A30B-49A98729CE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53-4A4B-A30B-49A98729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0-482B-9AB7-F68A8A8C8B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82B-9AB7-F68A8A8C8B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82B-9AB7-F68A8A8C8B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82B-9AB7-F68A8A8C8B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0-482B-9AB7-F68A8A8C8B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82B-9AB7-F68A8A8C8B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0-482B-9AB7-F68A8A8C8B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10-482B-9AB7-F68A8A8C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F4-49D7-8E95-BB748F0BEDB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F4-49D7-8E95-BB748F0BEDB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F4-49D7-8E95-BB748F0BEDB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F4-49D7-8E95-BB748F0BEDB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F4-49D7-8E95-BB748F0BEDB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F4-49D7-8E95-BB748F0BEDB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F4-49D7-8E95-BB748F0BEDB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F4-49D7-8E95-BB748F0B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95-4083-94CB-DD96594FF1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5-4083-94CB-DD96594FF1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5-4083-94CB-DD96594FF1C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5-4083-94CB-DD96594FF1C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5-4083-94CB-DD96594FF1C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5-4083-94CB-DD96594FF1C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5-4083-94CB-DD96594FF1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95-4083-94CB-DD96594F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5E-408F-8217-B3CA79E4BE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E-408F-8217-B3CA79E4BE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5E-408F-8217-B3CA79E4BEF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E-408F-8217-B3CA79E4BEF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E-408F-8217-B3CA79E4BEF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E-408F-8217-B3CA79E4BEF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5E-408F-8217-B3CA79E4BE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5E-408F-8217-B3CA79E4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DA-40DE-B8A6-D0C3C5F3CC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A-40DE-B8A6-D0C3C5F3CC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A-40DE-B8A6-D0C3C5F3CC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DA-40DE-B8A6-D0C3C5F3CC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A-40DE-B8A6-D0C3C5F3CC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A-40DE-B8A6-D0C3C5F3CC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A-40DE-B8A6-D0C3C5F3CC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2DA-40DE-B8A6-D0C3C5F3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4-4A6B-A6F1-1A0FD3F9C8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4-4A6B-A6F1-1A0FD3F9C8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4-4A6B-A6F1-1A0FD3F9C8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4-4A6B-A6F1-1A0FD3F9C8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4-4A6B-A6F1-1A0FD3F9C8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4-4A6B-A6F1-1A0FD3F9C8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A4-4A6B-A6F1-1A0FD3F9C8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6A4-4A6B-A6F1-1A0FD3F9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6-4085-9C25-05760B90D1F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6-4085-9C25-05760B90D1F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6-4085-9C25-05760B90D1F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76-4085-9C25-05760B90D1F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6-4085-9C25-05760B90D1F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6-4085-9C25-05760B90D1F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76-4085-9C25-05760B90D1F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B76-4085-9C25-05760B90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0-4E60-A21C-24AEDAFF6A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0-4E60-A21C-24AEDAFF6A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0-4E60-A21C-24AEDAFF6A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0-4E60-A21C-24AEDAFF6A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0-4E60-A21C-24AEDAFF6A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60-4E60-A21C-24AEDAFF6A1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60-4E60-A21C-24AEDAFF6A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A60-4E60-A21C-24AEDAFF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8F-4325-9234-B715F7EA90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F-4325-9234-B715F7EA90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F-4325-9234-B715F7EA90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F-4325-9234-B715F7EA90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F-4325-9234-B715F7EA90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F-4325-9234-B715F7EA901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F-4325-9234-B715F7EA90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88F-4325-9234-B715F7EA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D6-49CD-BB9E-1C33F61A84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D6-49CD-BB9E-1C33F61A84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D6-49CD-BB9E-1C33F61A84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D6-49CD-BB9E-1C33F61A84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D6-49CD-BB9E-1C33F61A84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D6-49CD-BB9E-1C33F61A84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D6-49CD-BB9E-1C33F61A84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D6-49CD-BB9E-1C33F61A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3-45A0-A699-7F9BF683C0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3-45A0-A699-7F9BF683C0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3-45A0-A699-7F9BF683C0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3-45A0-A699-7F9BF683C0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3-45A0-A699-7F9BF683C0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3-45A0-A699-7F9BF683C0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3-45A0-A699-7F9BF683C0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F3-45A0-A699-7F9BF683C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05-4CE1-AECC-8DF9C16BAE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5-4CE1-AECC-8DF9C16BAE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CE1-AECC-8DF9C16BAE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CE1-AECC-8DF9C16BAE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5-4CE1-AECC-8DF9C16BAE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CE1-AECC-8DF9C16BAE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CE1-AECC-8DF9C16BAE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05-4CE1-AECC-8DF9C16B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F3-4B03-8C15-B93B11C00C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3-4B03-8C15-B93B11C00C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3-4B03-8C15-B93B11C00C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3-4B03-8C15-B93B11C00C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3-4B03-8C15-B93B11C00C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3-4B03-8C15-B93B11C00C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3-4B03-8C15-B93B11C00C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F3-4B03-8C15-B93B11C0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3-4ED3-B769-ED25FA56EE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3-4ED3-B769-ED25FA56EE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3-4ED3-B769-ED25FA56EE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3-4ED3-B769-ED25FA56EE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3-4ED3-B769-ED25FA56EE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3-4ED3-B769-ED25FA56EE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3-4ED3-B769-ED25FA56EE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83-4ED3-B769-ED25FA56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6E-4A2A-A1C7-A521C4D7E6B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E-4A2A-A1C7-A521C4D7E6B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E-4A2A-A1C7-A521C4D7E6B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E-4A2A-A1C7-A521C4D7E6B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E-4A2A-A1C7-A521C4D7E6B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E-4A2A-A1C7-A521C4D7E6B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E-4A2A-A1C7-A521C4D7E6B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86E-4A2A-A1C7-A521C4D7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E3-420B-953C-FDB944DBDA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3-420B-953C-FDB944DBDA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3-420B-953C-FDB944DBDA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3-420B-953C-FDB944DBDA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3-420B-953C-FDB944DBDA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3-420B-953C-FDB944DBDA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E3-420B-953C-FDB944DBDA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7E3-420B-953C-FDB944DBD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A6-4E55-B11F-981471C70C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6-4E55-B11F-981471C70C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6-4E55-B11F-981471C70CA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6-4E55-B11F-981471C70CA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6-4E55-B11F-981471C70CA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6-4E55-B11F-981471C70CA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6-4E55-B11F-981471C70C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FA6-4E55-B11F-981471C7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4-4C4D-9681-4BE23E9E270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4-4C4D-9681-4BE23E9E27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4-4C4D-9681-4BE23E9E270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4-4C4D-9681-4BE23E9E270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4-4C4D-9681-4BE23E9E270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4-4C4D-9681-4BE23E9E270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4-4C4D-9681-4BE23E9E27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4-4C4D-9681-4BE23E9E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E-4EE2-AD2D-7A90FB86E0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E-4EE2-AD2D-7A90FB86E0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E-4EE2-AD2D-7A90FB86E0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E-4EE2-AD2D-7A90FB86E0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E-4EE2-AD2D-7A90FB86E0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E-4EE2-AD2D-7A90FB86E0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E-4EE2-AD2D-7A90FB86E0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DE-4EE2-AD2D-7A90FB86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4-4F0B-9CB2-0BC1B836831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4-4F0B-9CB2-0BC1B836831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4-4F0B-9CB2-0BC1B836831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4-4F0B-9CB2-0BC1B836831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14-4F0B-9CB2-0BC1B836831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14-4F0B-9CB2-0BC1B836831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14-4F0B-9CB2-0BC1B836831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214-4F0B-9CB2-0BC1B836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1C-4ED9-9364-872D1170AFF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C-4ED9-9364-872D1170AFF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C-4ED9-9364-872D1170AFF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C-4ED9-9364-872D1170AFF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C-4ED9-9364-872D1170AFF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1C-4ED9-9364-872D1170AFF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1C-4ED9-9364-872D1170AF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1C-4ED9-9364-872D1170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0A-4D50-972E-2608BC73FB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A-4D50-972E-2608BC73FB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A-4D50-972E-2608BC73FB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0A-4D50-972E-2608BC73FB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A-4D50-972E-2608BC73FB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A-4D50-972E-2608BC73FB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0A-4D50-972E-2608BC73FB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50A-4D50-972E-2608BC73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42-4075-8011-8E8E48ED14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2-4075-8011-8E8E48ED14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2-4075-8011-8E8E48ED14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2-4075-8011-8E8E48ED14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2-4075-8011-8E8E48ED14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2-4075-8011-8E8E48ED14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42-4075-8011-8E8E48ED14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B42-4075-8011-8E8E48ED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4-447E-83F8-8276FF07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4-447E-83F8-8276FF07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4-447E-83F8-8276FF07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4-447E-83F8-8276FF07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4-447E-83F8-8276FF07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4-447E-83F8-8276FF07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4-447E-83F8-8276FF07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D54-447E-83F8-8276FF07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8A-4EC2-9641-E8C10AFE6E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8A-4EC2-9641-E8C10AFE6E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8A-4EC2-9641-E8C10AFE6E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8A-4EC2-9641-E8C10AFE6E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8A-4EC2-9641-E8C10AFE6E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8A-4EC2-9641-E8C10AFE6E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8A-4EC2-9641-E8C10AFE6E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8A-4EC2-9641-E8C10AFE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50-49ED-B6D8-16442A3AF1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0-49ED-B6D8-16442A3AF1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0-49ED-B6D8-16442A3AF1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0-49ED-B6D8-16442A3AF1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0-49ED-B6D8-16442A3AF1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50-49ED-B6D8-16442A3AF1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50-49ED-B6D8-16442A3AF1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50-49ED-B6D8-16442A3A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8C-4E19-80C9-FBB92EE4DFA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C-4E19-80C9-FBB92EE4DFA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C-4E19-80C9-FBB92EE4DFA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C-4E19-80C9-FBB92EE4DFA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C-4E19-80C9-FBB92EE4DFA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C-4E19-80C9-FBB92EE4DFA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C-4E19-80C9-FBB92EE4DF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8C-4E19-80C9-FBB92EE4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6-49E8-B769-5CBB42506D9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16-49E8-B769-5CBB42506D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16-49E8-B769-5CBB42506D9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16-49E8-B769-5CBB42506D9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16-49E8-B769-5CBB42506D9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16-49E8-B769-5CBB42506D9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16-49E8-B769-5CBB42506D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16-49E8-B769-5CBB4250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99-4A04-BD4B-B1FB71C3D5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9-4A04-BD4B-B1FB71C3D5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9-4A04-BD4B-B1FB71C3D5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9-4A04-BD4B-B1FB71C3D5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9-4A04-BD4B-B1FB71C3D5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9-4A04-BD4B-B1FB71C3D5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9-4A04-BD4B-B1FB71C3D5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A99-4A04-BD4B-B1FB71C3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18-48CF-AAB6-E9C756D1A1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8-48CF-AAB6-E9C756D1A1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8-48CF-AAB6-E9C756D1A1E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18-48CF-AAB6-E9C756D1A1E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18-48CF-AAB6-E9C756D1A1E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8-48CF-AAB6-E9C756D1A1E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8-48CF-AAB6-E9C756D1A1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18-48CF-AAB6-E9C756D1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B6-4C60-BFCE-53E456788A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B6-4C60-BFCE-53E456788A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B6-4C60-BFCE-53E456788A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B6-4C60-BFCE-53E456788A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B6-4C60-BFCE-53E456788A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B6-4C60-BFCE-53E456788AB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B6-4C60-BFCE-53E456788A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B6-4C60-BFCE-53E45678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79-45F0-949F-AF06A203D6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9-45F0-949F-AF06A203D6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9-45F0-949F-AF06A203D6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9-45F0-949F-AF06A203D6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9-45F0-949F-AF06A203D6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9-45F0-949F-AF06A203D6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9-45F0-949F-AF06A203D6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479-45F0-949F-AF06A203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35-4CE5-B930-8E7E435098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5-4CE5-B930-8E7E435098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35-4CE5-B930-8E7E4350986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5-4CE5-B930-8E7E4350986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35-4CE5-B930-8E7E4350986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5-4CE5-B930-8E7E4350986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35-4CE5-B930-8E7E435098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E35-4CE5-B930-8E7E4350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66-42B2-9A22-3DA0EBDA0C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6-42B2-9A22-3DA0EBDA0C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6-42B2-9A22-3DA0EBDA0C1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6-42B2-9A22-3DA0EBDA0C1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6-42B2-9A22-3DA0EBDA0C1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66-42B2-9A22-3DA0EBDA0C1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66-42B2-9A22-3DA0EBDA0C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266-42B2-9A22-3DA0EBDA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B7-4A87-9FB9-9992CF7E35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7-4A87-9FB9-9992CF7E35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7-4A87-9FB9-9992CF7E35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B7-4A87-9FB9-9992CF7E35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7-4A87-9FB9-9992CF7E35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7-4A87-9FB9-9992CF7E35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B7-4A87-9FB9-9992CF7E35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FB7-4A87-9FB9-9992CF7E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E0-488B-A684-EF9504F9DF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0-488B-A684-EF9504F9DF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E0-488B-A684-EF9504F9DF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0-488B-A684-EF9504F9DF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0-488B-A684-EF9504F9DF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E0-488B-A684-EF9504F9DF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0-488B-A684-EF9504F9DF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E0-488B-A684-EF9504F9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AA-45E7-9039-38A319C6DD8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A-45E7-9039-38A319C6DD8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A-45E7-9039-38A319C6DD8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A-45E7-9039-38A319C6DD8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AA-45E7-9039-38A319C6DD8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A-45E7-9039-38A319C6DD8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AA-45E7-9039-38A319C6DD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DAA-45E7-9039-38A319C6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F-4969-B02D-005177D353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F-4969-B02D-005177D353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5F-4969-B02D-005177D3534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F-4969-B02D-005177D3534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5F-4969-B02D-005177D3534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F-4969-B02D-005177D3534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5F-4969-B02D-005177D353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5F-4969-B02D-005177D3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C8-4B7D-A3B7-2186F0107A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8-4B7D-A3B7-2186F0107A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8-4B7D-A3B7-2186F0107A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8-4B7D-A3B7-2186F0107A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8-4B7D-A3B7-2186F0107A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C8-4B7D-A3B7-2186F0107A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C8-4B7D-A3B7-2186F0107A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6C8-4B7D-A3B7-2186F010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1-4275-BF00-4C36AD4DC1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1-4275-BF00-4C36AD4DC1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1-4275-BF00-4C36AD4DC1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1-4275-BF00-4C36AD4DC1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1-4275-BF00-4C36AD4DC1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1-4275-BF00-4C36AD4DC1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1-4275-BF00-4C36AD4DC1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81-4275-BF00-4C36AD4D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E-482F-A8F4-C6F500DF733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E-482F-A8F4-C6F500DF733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E-482F-A8F4-C6F500DF733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E-482F-A8F4-C6F500DF733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E-482F-A8F4-C6F500DF733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E-482F-A8F4-C6F500DF733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E-482F-A8F4-C6F500DF733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E-482F-A8F4-C6F500DF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En valor efectivo ajustado en dólares</a:t>
            </a:r>
          </a:p>
        </c:rich>
      </c:tx>
      <c:layout>
        <c:manualLayout>
          <c:xMode val="edge"/>
          <c:yMode val="edge"/>
          <c:x val="0.1854804909162891"/>
          <c:y val="4.0161907472409324E-2"/>
        </c:manualLayout>
      </c:layout>
      <c:overlay val="0"/>
      <c:spPr>
        <a:solidFill>
          <a:sysClr val="window" lastClr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24075988606402E-2"/>
          <c:y val="0.26072880253974134"/>
          <c:w val="0.89720719339603339"/>
          <c:h val="0.5545352878798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Mensual'!$J$47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Mensual'!$I$48:$I$50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Mensual'!$J$48:$J$50</c:f>
              <c:numCache>
                <c:formatCode>_(* #,##0_);_(* \(#,##0\);_(* "-"_);_(@_)</c:formatCode>
                <c:ptCount val="3"/>
                <c:pt idx="0">
                  <c:v>871752.11</c:v>
                </c:pt>
                <c:pt idx="1">
                  <c:v>264780543.72104102</c:v>
                </c:pt>
                <c:pt idx="2">
                  <c:v>265652295.83104104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C-48E1-A42D-D79A4D32B262}"/>
            </c:ext>
          </c:extLst>
        </c:ser>
        <c:ser>
          <c:idx val="1"/>
          <c:order val="1"/>
          <c:tx>
            <c:strRef>
              <c:f>'Total Mensual'!$K$47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Mensual'!$I$48:$I$50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Mensual'!$K$48:$K$50</c:f>
              <c:numCache>
                <c:formatCode>_(* #,##0_);_(* \(#,##0\);_(* "-"_);_(@_)</c:formatCode>
                <c:ptCount val="3"/>
                <c:pt idx="0">
                  <c:v>5460187.21</c:v>
                </c:pt>
                <c:pt idx="1">
                  <c:v>395847210.1229043</c:v>
                </c:pt>
                <c:pt idx="2">
                  <c:v>401307397.33290428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C-48E1-A42D-D79A4D32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09536"/>
        <c:axId val="203811072"/>
      </c:barChart>
      <c:catAx>
        <c:axId val="20380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1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1072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09536"/>
        <c:crosses val="autoZero"/>
        <c:crossBetween val="between"/>
        <c:majorUnit val="100000000"/>
        <c:minorUnit val="18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37441897975044"/>
          <c:y val="0.90763389516069526"/>
          <c:w val="0.70502828487221225"/>
          <c:h val="8.0321706774604928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3D-4816-BD30-846BEE4A20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D-4816-BD30-846BEE4A20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D-4816-BD30-846BEE4A20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D-4816-BD30-846BEE4A20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D-4816-BD30-846BEE4A20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D-4816-BD30-846BEE4A20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D-4816-BD30-846BEE4A20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3D-4816-BD30-846BEE4A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41-48DA-90EC-B61CDBBCCE2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41-48DA-90EC-B61CDBBCCE2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1-48DA-90EC-B61CDBBCCE2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1-48DA-90EC-B61CDBBCCE2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1-48DA-90EC-B61CDBBCCE2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1-48DA-90EC-B61CDBBCCE2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1-48DA-90EC-B61CDBBCCE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41-48DA-90EC-B61CDBBC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E4-4BFB-95BF-42B6491BE6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4-4BFB-95BF-42B6491BE6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4-4BFB-95BF-42B6491BE6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4-4BFB-95BF-42B6491BE6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4-4BFB-95BF-42B6491BE6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4-4BFB-95BF-42B6491BE6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4-4BFB-95BF-42B6491BE6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0E4-4BFB-95BF-42B6491B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8D-4763-9B77-8883B0B20E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D-4763-9B77-8883B0B20E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D-4763-9B77-8883B0B20E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D-4763-9B77-8883B0B20E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D-4763-9B77-8883B0B20E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D-4763-9B77-8883B0B20E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D-4763-9B77-8883B0B20E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8D-4763-9B77-8883B0B2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C2-46C0-BE09-C13A9C3F98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2-46C0-BE09-C13A9C3F98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2-46C0-BE09-C13A9C3F98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2-46C0-BE09-C13A9C3F98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2-46C0-BE09-C13A9C3F98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2-46C0-BE09-C13A9C3F98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2-46C0-BE09-C13A9C3F98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EC2-46C0-BE09-C13A9C3F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04-48B6-86B6-9E1C98F5C7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4-48B6-86B6-9E1C98F5C7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4-48B6-86B6-9E1C98F5C7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4-48B6-86B6-9E1C98F5C7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4-48B6-86B6-9E1C98F5C7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4-48B6-86B6-9E1C98F5C7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04-48B6-86B6-9E1C98F5C7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04-48B6-86B6-9E1C98F5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7-4729-B606-0BEE2D15B3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7-4729-B606-0BEE2D15B3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7-4729-B606-0BEE2D15B3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7-4729-B606-0BEE2D15B3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7-4729-B606-0BEE2D15B3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7-4729-B606-0BEE2D15B3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7-4729-B606-0BEE2D15B3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7-4729-B606-0BEE2D15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7C-428B-AD97-45CCEADD2B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C-428B-AD97-45CCEADD2B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C-428B-AD97-45CCEADD2B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7C-428B-AD97-45CCEADD2B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7C-428B-AD97-45CCEADD2B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7C-428B-AD97-45CCEADD2B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7C-428B-AD97-45CCEADD2B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F7C-428B-AD97-45CCEADD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0D-4554-8871-F467BFAFD2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D-4554-8871-F467BFAFD2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0D-4554-8871-F467BFAFD2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D-4554-8871-F467BFAFD2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0D-4554-8871-F467BFAFD2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0D-4554-8871-F467BFAFD2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0D-4554-8871-F467BFAFD2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D0D-4554-8871-F467BFAF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46-4863-9E89-0DA9523CD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46-4863-9E89-0DA9523CD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6-4863-9E89-0DA9523CD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46-4863-9E89-0DA9523CD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6-4863-9E89-0DA9523CD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46-4863-9E89-0DA9523CD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46-4863-9E89-0DA9523CD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846-4863-9E89-0DA9523C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86-401D-B0F4-9D9103E73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6-401D-B0F4-9D9103E73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6-401D-B0F4-9D9103E73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6-401D-B0F4-9D9103E73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6-401D-B0F4-9D9103E73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6-401D-B0F4-9D9103E73D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6-401D-B0F4-9D9103E73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A86-401D-B0F4-9D9103E7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5F-47E2-AF7A-4B389EB457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F-47E2-AF7A-4B389EB457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5F-47E2-AF7A-4B389EB457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F-47E2-AF7A-4B389EB457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F-47E2-AF7A-4B389EB457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F-47E2-AF7A-4B389EB457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F-47E2-AF7A-4B389EB457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5F-47E2-AF7A-4B389EB4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3B-4B13-B55D-87D6ACF46F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3B-4B13-B55D-87D6ACF46F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B-4B13-B55D-87D6ACF46F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3B-4B13-B55D-87D6ACF46F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3B-4B13-B55D-87D6ACF46F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B-4B13-B55D-87D6ACF46F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3B-4B13-B55D-87D6ACF46F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13B-4B13-B55D-87D6ACF46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BD-405E-A6F4-99DA17688E4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D-405E-A6F4-99DA17688E4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D-405E-A6F4-99DA17688E4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D-405E-A6F4-99DA17688E4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D-405E-A6F4-99DA17688E4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BD-405E-A6F4-99DA17688E4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D-405E-A6F4-99DA17688E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BD-405E-A6F4-99DA1768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30-4D06-96A2-FD0939FED6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0-4D06-96A2-FD0939FED6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0-4D06-96A2-FD0939FED6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0-4D06-96A2-FD0939FED6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30-4D06-96A2-FD0939FED6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0-4D06-96A2-FD0939FED6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30-4D06-96A2-FD0939FED6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B30-4D06-96A2-FD0939FE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ED-4B65-A2BC-C72EFEBBBD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D-4B65-A2BC-C72EFEBBBD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D-4B65-A2BC-C72EFEBBBD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D-4B65-A2BC-C72EFEBBBD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D-4B65-A2BC-C72EFEBBBD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ED-4B65-A2BC-C72EFEBBBD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D-4B65-A2BC-C72EFEBBBD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ED-4B65-A2BC-C72EFEBB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A6-48AB-9548-5276B5D0A0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6-48AB-9548-5276B5D0A0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6-48AB-9548-5276B5D0A0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6-48AB-9548-5276B5D0A0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6-48AB-9548-5276B5D0A0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6-48AB-9548-5276B5D0A0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A6-48AB-9548-5276B5D0A0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A6-48AB-9548-5276B5D0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C-4FD0-BB08-374A6DD210D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C-4FD0-BB08-374A6DD210D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C-4FD0-BB08-374A6DD210D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C-4FD0-BB08-374A6DD210D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C-4FD0-BB08-374A6DD210D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C-4FD0-BB08-374A6DD210D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C-4FD0-BB08-374A6DD21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C-4FD0-BB08-374A6DD2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3A-4CFD-A393-C542C02082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A-4CFD-A393-C542C02082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3A-4CFD-A393-C542C02082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A-4CFD-A393-C542C02082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A-4CFD-A393-C542C02082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A-4CFD-A393-C542C02082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A-4CFD-A393-C542C02082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3A-4CFD-A393-C542C020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3C-4B6D-9975-F871B267F3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C-4B6D-9975-F871B267F3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3C-4B6D-9975-F871B267F3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3C-4B6D-9975-F871B267F3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3C-4B6D-9975-F871B267F3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3C-4B6D-9975-F871B267F3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3C-4B6D-9975-F871B267F3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3C-4B6D-9975-F871B267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1A-43FA-8645-D15DE01084E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A-43FA-8645-D15DE01084E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A-43FA-8645-D15DE01084E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1A-43FA-8645-D15DE01084E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A-43FA-8645-D15DE01084E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A-43FA-8645-D15DE01084E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0473080864091695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A-43FA-8645-D15DE01084E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1A-43FA-8645-D15DE010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59-4682-B9DF-A8016B5D69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9-4682-B9DF-A8016B5D69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59-4682-B9DF-A8016B5D695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9-4682-B9DF-A8016B5D695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9-4682-B9DF-A8016B5D695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59-4682-B9DF-A8016B5D695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59-4682-B9DF-A8016B5D69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59-4682-B9DF-A8016B5D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7-467D-B5C7-21542944F67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D7-467D-B5C7-21542944F67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7-467D-B5C7-21542944F67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D7-467D-B5C7-21542944F67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D7-467D-B5C7-21542944F67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D7-467D-B5C7-21542944F67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D7-467D-B5C7-21542944F67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D7-467D-B5C7-21542944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1-4891-99C6-CAF73C7267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1-4891-99C6-CAF73C7267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1-4891-99C6-CAF73C7267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1-4891-99C6-CAF73C7267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1-4891-99C6-CAF73C7267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1-4891-99C6-CAF73C7267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1-4891-99C6-CAF73C7267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BA1-4891-99C6-CAF73C72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9B-47D2-B859-819B9608D5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B-47D2-B859-819B9608D5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9B-47D2-B859-819B9608D5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B-47D2-B859-819B9608D5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B-47D2-B859-819B9608D5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B-47D2-B859-819B9608D5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9B-47D2-B859-819B9608D5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9B-47D2-B859-819B9608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CF-45D6-A873-C94DC49BC0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F-45D6-A873-C94DC49BC0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F-45D6-A873-C94DC49BC0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F-45D6-A873-C94DC49BC0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F-45D6-A873-C94DC49BC0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CF-45D6-A873-C94DC49BC0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CF-45D6-A873-C94DC49BC0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CF-45D6-A873-C94DC49B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1C-465C-ADF1-0B1ABEBFC1B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1C-465C-ADF1-0B1ABEBFC1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1C-465C-ADF1-0B1ABEBFC1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1C-465C-ADF1-0B1ABEBFC1B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1C-465C-ADF1-0B1ABEBFC1B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1C-465C-ADF1-0B1ABEBFC1B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1C-465C-ADF1-0B1ABEBFC1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1C-465C-ADF1-0B1ABEBF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B-4136-88B3-BCC5606FCB0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B-4136-88B3-BCC5606FCB0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B-4136-88B3-BCC5606FCB0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B-4136-88B3-BCC5606FCB0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B-4136-88B3-BCC5606FCB0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B-4136-88B3-BCC5606FCB0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B-4136-88B3-BCC5606FCB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B-4136-88B3-BCC5606F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52-40C4-A597-28AA76709C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2-40C4-A597-28AA76709C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2-40C4-A597-28AA76709C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2-40C4-A597-28AA76709C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2-40C4-A597-28AA76709C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2-40C4-A597-28AA76709C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2-40C4-A597-28AA76709C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52-40C4-A597-28AA7670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A2-4B86-9CDE-BCB3A69309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2-4B86-9CDE-BCB3A69309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2-4B86-9CDE-BCB3A69309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2-4B86-9CDE-BCB3A69309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A2-4B86-9CDE-BCB3A69309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A2-4B86-9CDE-BCB3A69309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A2-4B86-9CDE-BCB3A69309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AA2-4B86-9CDE-BCB3A693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D9-4B4F-BA15-350ECABD319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9-4B4F-BA15-350ECABD319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D9-4B4F-BA15-350ECABD319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9-4B4F-BA15-350ECABD319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D9-4B4F-BA15-350ECABD319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9-4B4F-BA15-350ECABD319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9-4B4F-BA15-350ECABD31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D9-4B4F-BA15-350ECABD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AF7-B3C1-CDE9E8436F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1-4AF7-B3C1-CDE9E8436F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1-4AF7-B3C1-CDE9E8436F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11-4AF7-B3C1-CDE9E8436F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1-4AF7-B3C1-CDE9E8436F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1-4AF7-B3C1-CDE9E8436F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11-4AF7-B3C1-CDE9E8436F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11-4AF7-B3C1-CDE9E843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1-4996-8387-72CD47EAB5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1-4996-8387-72CD47EAB5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1-4996-8387-72CD47EAB5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1-4996-8387-72CD47EAB5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11-4996-8387-72CD47EAB5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1-4996-8387-72CD47EAB50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11-4996-8387-72CD47EAB5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811-4996-8387-72CD47EA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4B-4CE6-AB1E-FE086AE729C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B-4CE6-AB1E-FE086AE729C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B-4CE6-AB1E-FE086AE729C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B-4CE6-AB1E-FE086AE729C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B-4CE6-AB1E-FE086AE729C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B-4CE6-AB1E-FE086AE729C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B-4CE6-AB1E-FE086AE729C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4B-4CE6-AB1E-FE086AE7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46-47D5-AE2E-EFFF3BC28C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6-47D5-AE2E-EFFF3BC28C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6-47D5-AE2E-EFFF3BC28C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6-47D5-AE2E-EFFF3BC28C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46-47D5-AE2E-EFFF3BC28C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6-47D5-AE2E-EFFF3BC28C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6-47D5-AE2E-EFFF3BC28C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46-47D5-AE2E-EFFF3BC2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22-4385-8976-8AFFCF678C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2-4385-8976-8AFFCF678C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2-4385-8976-8AFFCF678C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2-4385-8976-8AFFCF678C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2-4385-8976-8AFFCF678C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2-4385-8976-8AFFCF678C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2-4385-8976-8AFFCF678C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22-4385-8976-8AFFCF67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8E-4CE4-B68E-298AC6B93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E-4CE4-B68E-298AC6B93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8E-4CE4-B68E-298AC6B93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E-4CE4-B68E-298AC6B93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8E-4CE4-B68E-298AC6B93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E-4CE4-B68E-298AC6B93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8E-4CE4-B68E-298AC6B93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18E-4CE4-B68E-298AC6B9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AC-4BA1-8489-346DBD1A0D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C-4BA1-8489-346DBD1A0D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AC-4BA1-8489-346DBD1A0D2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AC-4BA1-8489-346DBD1A0D2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AC-4BA1-8489-346DBD1A0D2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C-4BA1-8489-346DBD1A0D2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AC-4BA1-8489-346DBD1A0D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AC-4BA1-8489-346DBD1A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14-4E5B-B0E7-11038ED5A2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14-4E5B-B0E7-11038ED5A2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14-4E5B-B0E7-11038ED5A2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14-4E5B-B0E7-11038ED5A2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14-4E5B-B0E7-11038ED5A2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4-4E5B-B0E7-11038ED5A2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14-4E5B-B0E7-11038ED5A2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14-4E5B-B0E7-11038ED5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7F-4BBF-9672-CDB439D272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F-4BBF-9672-CDB439D272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F-4BBF-9672-CDB439D272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F-4BBF-9672-CDB439D272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7F-4BBF-9672-CDB439D272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F-4BBF-9672-CDB439D272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7F-4BBF-9672-CDB439D272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C7F-4BBF-9672-CDB439D2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5-43ED-B263-6B8334D0F4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5-43ED-B263-6B8334D0F4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5-43ED-B263-6B8334D0F4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5-43ED-B263-6B8334D0F4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65-43ED-B263-6B8334D0F4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65-43ED-B263-6B8334D0F4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65-43ED-B263-6B8334D0F4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65-43ED-B263-6B8334D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3-41EC-AA9F-B0002D4DD3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3-41EC-AA9F-B0002D4DD3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3-41EC-AA9F-B0002D4DD3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3-41EC-AA9F-B0002D4DD3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3-41EC-AA9F-B0002D4DD3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3-41EC-AA9F-B0002D4DD3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3-41EC-AA9F-B0002D4DD3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E3-41EC-AA9F-B0002D4D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A3-4B0F-BDBA-F162B123533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3-4B0F-BDBA-F162B123533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3-4B0F-BDBA-F162B123533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3-4B0F-BDBA-F162B123533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3-4B0F-BDBA-F162B123533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3-4B0F-BDBA-F162B123533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3-4B0F-BDBA-F162B123533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A3-4B0F-BDBA-F162B123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D-4228-A629-1465BC18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D-4228-A629-1465BC18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D-4228-A629-1465BC18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D-4228-A629-1465BC18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D-4228-A629-1465BC18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D-4228-A629-1465BC18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D-4228-A629-1465BC18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1D-4228-A629-1465BC18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8A-4183-AECF-B78D6B54F57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8A-4183-AECF-B78D6B54F57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8A-4183-AECF-B78D6B54F57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A-4183-AECF-B78D6B54F57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8A-4183-AECF-B78D6B54F57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8A-4183-AECF-B78D6B54F57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8A-4183-AECF-B78D6B54F5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8A-4183-AECF-B78D6B54F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5E-48AD-A132-385F55A65EB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E-48AD-A132-385F55A65EB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E-48AD-A132-385F55A65EB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E-48AD-A132-385F55A65EB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E-48AD-A132-385F55A65EB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E-48AD-A132-385F55A65EB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E-48AD-A132-385F55A65E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5E-48AD-A132-385F55A6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3C-451B-B8C3-D98919343F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C-451B-B8C3-D98919343F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C-451B-B8C3-D98919343F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3C-451B-B8C3-D98919343F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C-451B-B8C3-D98919343F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3C-451B-B8C3-D98919343F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3C-451B-B8C3-D98919343F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3C-451B-B8C3-D9891934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7-4CDD-8BA4-CF90D40498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7-4CDD-8BA4-CF90D40498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7-4CDD-8BA4-CF90D40498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7-4CDD-8BA4-CF90D40498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7-4CDD-8BA4-CF90D40498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7-4CDD-8BA4-CF90D40498F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7-4CDD-8BA4-CF90D40498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B7-4CDD-8BA4-CF90D404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1-4C8B-BABA-DDA7F50212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1-4C8B-BABA-DDA7F50212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1-4C8B-BABA-DDA7F50212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1-4C8B-BABA-DDA7F50212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1-4C8B-BABA-DDA7F50212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1-4C8B-BABA-DDA7F50212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1-4C8B-BABA-DDA7F50212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1-4C8B-BABA-DDA7F502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7-4BA0-9785-6D826661B4D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7-4BA0-9785-6D826661B4D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97-4BA0-9785-6D826661B4D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7-4BA0-9785-6D826661B4D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7-4BA0-9785-6D826661B4D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97-4BA0-9785-6D826661B4D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7-4BA0-9785-6D826661B4D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97-4BA0-9785-6D826661B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A-467D-829D-946D95624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A-467D-829D-946D95624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A-467D-829D-946D95624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A-467D-829D-946D95624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A-467D-829D-946D95624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EA-467D-829D-946D95624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EA-467D-829D-946D95624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EA-467D-829D-946D9562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47-4DFF-BC5D-C7D0EB1258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7-4DFF-BC5D-C7D0EB1258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47-4DFF-BC5D-C7D0EB1258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7-4DFF-BC5D-C7D0EB1258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47-4DFF-BC5D-C7D0EB1258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7-4DFF-BC5D-C7D0EB1258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47-4DFF-BC5D-C7D0EB1258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247-4DFF-BC5D-C7D0EB12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FC-43E4-938A-7021C1A79C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C-43E4-938A-7021C1A79C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C-43E4-938A-7021C1A79C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C-43E4-938A-7021C1A79C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C-43E4-938A-7021C1A79C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C-43E4-938A-7021C1A79C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FC-43E4-938A-7021C1A79C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EFC-43E4-938A-7021C1A7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B-47AE-922A-2CB854F4D0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B-47AE-922A-2CB854F4D0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B-47AE-922A-2CB854F4D0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7AE-922A-2CB854F4D0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B-47AE-922A-2CB854F4D0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B-47AE-922A-2CB854F4D0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B-47AE-922A-2CB854F4D0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BB-47AE-922A-2CB854F4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33-47AE-8854-6043318ED0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3-47AE-8854-6043318ED0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33-47AE-8854-6043318ED0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3-47AE-8854-6043318ED0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33-47AE-8854-6043318ED0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3-47AE-8854-6043318ED0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33-47AE-8854-6043318ED0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133-47AE-8854-6043318E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C1-4DD4-B38B-17CB3F891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1-4DD4-B38B-17CB3F891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1-4DD4-B38B-17CB3F891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1-4DD4-B38B-17CB3F891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1-4DD4-B38B-17CB3F891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1-4DD4-B38B-17CB3F891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1-4DD4-B38B-17CB3F891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0C1-4DD4-B38B-17CB3F89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61-465C-B798-49404573F6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61-465C-B798-49404573F6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61-465C-B798-49404573F6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61-465C-B798-49404573F6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61-465C-B798-49404573F6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61-465C-B798-49404573F6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61-465C-B798-49404573F6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061-465C-B798-49404573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BC-4B10-8831-47DB9EAFD1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BC-4B10-8831-47DB9EAFD1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BC-4B10-8831-47DB9EAFD1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BC-4B10-8831-47DB9EAFD1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BC-4B10-8831-47DB9EAFD1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BC-4B10-8831-47DB9EAFD1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BC-4B10-8831-47DB9EAFD1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BC-4B10-8831-47DB9EAF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E6-43C5-A192-9A174C56AD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6-43C5-A192-9A174C56AD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6-43C5-A192-9A174C56AD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6-43C5-A192-9A174C56AD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6-43C5-A192-9A174C56AD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E6-43C5-A192-9A174C56AD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E6-43C5-A192-9A174C56AD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E6-43C5-A192-9A174C56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54-43D3-9107-B4897A14A9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4-43D3-9107-B4897A14A9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4-43D3-9107-B4897A14A9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4-43D3-9107-B4897A14A9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4-43D3-9107-B4897A14A9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4-43D3-9107-B4897A14A9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4-43D3-9107-B4897A14A9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F54-43D3-9107-B4897A14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D3-41A2-9E99-CBA69FFCFF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3-41A2-9E99-CBA69FFCFF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3-41A2-9E99-CBA69FFCFF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3-41A2-9E99-CBA69FFCFF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D3-41A2-9E99-CBA69FFCFF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D3-41A2-9E99-CBA69FFCFF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D3-41A2-9E99-CBA69FFCFF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D3-41A2-9E99-CBA69FFC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A-41A7-A3B0-059CFC15A7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A-41A7-A3B0-059CFC15A7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A-41A7-A3B0-059CFC15A7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A-41A7-A3B0-059CFC15A7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A-41A7-A3B0-059CFC15A7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A-41A7-A3B0-059CFC15A7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A-41A7-A3B0-059CFC15A7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A-41A7-A3B0-059CFC15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D-4113-BF69-A8CA2700C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D-4113-BF69-A8CA2700C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D-4113-BF69-A8CA2700C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D-4113-BF69-A8CA2700C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D-4113-BF69-A8CA2700C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D-4113-BF69-A8CA2700C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D-4113-BF69-A8CA2700C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6D-4113-BF69-A8CA270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A1-4509-8E6D-53F31FA181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1-4509-8E6D-53F31FA181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1-4509-8E6D-53F31FA181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1-4509-8E6D-53F31FA181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1-4509-8E6D-53F31FA181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1-4509-8E6D-53F31FA181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1-4509-8E6D-53F31FA181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A1-4509-8E6D-53F31FA1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D3-4B09-9A4C-8DC3B41EF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3-4B09-9A4C-8DC3B41EF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D3-4B09-9A4C-8DC3B41EF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D3-4B09-9A4C-8DC3B41EF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D3-4B09-9A4C-8DC3B41EF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D3-4B09-9A4C-8DC3B41EF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D3-4B09-9A4C-8DC3B41EF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D3-4B09-9A4C-8DC3B41E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6-4811-9992-B641CDBCC6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C6-4811-9992-B641CDBCC6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6-4811-9992-B641CDBCC6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C6-4811-9992-B641CDBCC6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6-4811-9992-B641CDBCC6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C6-4811-9992-B641CDBCC6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6-4811-9992-B641CDBCC6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C6-4811-9992-B641CDBCC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10-43CD-8B5C-8DADF5FEC7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0-43CD-8B5C-8DADF5FEC7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0-43CD-8B5C-8DADF5FEC7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0-43CD-8B5C-8DADF5FEC7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0-43CD-8B5C-8DADF5FEC7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0-43CD-8B5C-8DADF5FEC7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10-43CD-8B5C-8DADF5FEC7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310-43CD-8B5C-8DADF5FE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24-4861-8049-C8091FA00D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4-4861-8049-C8091FA00D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24-4861-8049-C8091FA00D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24-4861-8049-C8091FA00D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24-4861-8049-C8091FA00D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24-4861-8049-C8091FA00D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24-4861-8049-C8091FA00D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24-4861-8049-C8091FA0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29-4173-A69B-3ED29657B3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9-4173-A69B-3ED29657B3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29-4173-A69B-3ED29657B3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29-4173-A69B-3ED29657B3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9-4173-A69B-3ED29657B3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29-4173-A69B-3ED29657B3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29-4173-A69B-3ED29657B3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29-4173-A69B-3ED29657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36-49C2-BB5B-4CBC21CEC9E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6-49C2-BB5B-4CBC21CEC9E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36-49C2-BB5B-4CBC21CEC9E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36-49C2-BB5B-4CBC21CEC9E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6-49C2-BB5B-4CBC21CEC9E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36-49C2-BB5B-4CBC21CEC9E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36-49C2-BB5B-4CBC21CEC9E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36-49C2-BB5B-4CBC21CEC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4-49C2-B455-3618A43DA01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4-49C2-B455-3618A43DA0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4-49C2-B455-3618A43DA01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4-49C2-B455-3618A43DA01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4-49C2-B455-3618A43DA01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4-49C2-B455-3618A43DA01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4-49C2-B455-3618A43DA0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4-49C2-B455-3618A43D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AA-4918-AAD1-87500A4348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A-4918-AAD1-87500A4348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A-4918-AAD1-87500A4348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A-4918-AAD1-87500A4348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A-4918-AAD1-87500A4348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A-4918-AAD1-87500A4348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AA-4918-AAD1-87500A4348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AA-4918-AAD1-87500A43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6C-4C09-B246-A3A9277E58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C-4C09-B246-A3A9277E58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C-4C09-B246-A3A9277E58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C-4C09-B246-A3A9277E58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C-4C09-B246-A3A9277E58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C-4C09-B246-A3A9277E58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C-4C09-B246-A3A9277E58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6C-4C09-B246-A3A9277E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1-471E-A73C-CC53C8F914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1-471E-A73C-CC53C8F914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1-471E-A73C-CC53C8F914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1-471E-A73C-CC53C8F914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1-471E-A73C-CC53C8F914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1-471E-A73C-CC53C8F914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1-471E-A73C-CC53C8F914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1-471E-A73C-CC53C8F9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D3-4CAF-AC57-5D780AEB6E7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3-4CAF-AC57-5D780AEB6E7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3-4CAF-AC57-5D780AEB6E7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3-4CAF-AC57-5D780AEB6E7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3-4CAF-AC57-5D780AEB6E7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D3-4CAF-AC57-5D780AEB6E7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D3-4CAF-AC57-5D780AEB6E7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D3-4CAF-AC57-5D780AEB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45-4629-8A9D-311776EEAD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5-4629-8A9D-311776EEAD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5-4629-8A9D-311776EEAD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5-4629-8A9D-311776EEAD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5-4629-8A9D-311776EEAD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5-4629-8A9D-311776EEAD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5-4629-8A9D-311776EEAD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45-4629-8A9D-311776EE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2-45E6-B9BA-A99ECB294D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2-45E6-B9BA-A99ECB294D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2-45E6-B9BA-A99ECB294D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2-45E6-B9BA-A99ECB294D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2-45E6-B9BA-A99ECB294D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2-45E6-B9BA-A99ECB294D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2-45E6-B9BA-A99ECB294D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A2-45E6-B9BA-A99ECB29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B8-4EEC-8D7C-DE44A57D798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8-4EEC-8D7C-DE44A57D798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8-4EEC-8D7C-DE44A57D798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B8-4EEC-8D7C-DE44A57D798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8-4EEC-8D7C-DE44A57D798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B8-4EEC-8D7C-DE44A57D798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B8-4EEC-8D7C-DE44A57D79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B8-4EEC-8D7C-DE44A57D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28-4370-8AAF-5C0B7A7D3F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28-4370-8AAF-5C0B7A7D3F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28-4370-8AAF-5C0B7A7D3F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8-4370-8AAF-5C0B7A7D3F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28-4370-8AAF-5C0B7A7D3F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28-4370-8AAF-5C0B7A7D3F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28-4370-8AAF-5C0B7A7D3F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B28-4370-8AAF-5C0B7A7D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01-4A1A-95C8-2F6398FA24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1-4A1A-95C8-2F6398FA24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1-4A1A-95C8-2F6398FA243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1-4A1A-95C8-2F6398FA243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1-4A1A-95C8-2F6398FA243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1-4A1A-95C8-2F6398FA243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1-4A1A-95C8-2F6398FA243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01-4A1A-95C8-2F6398FA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A7-4901-B4C0-E5C297535C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901-B4C0-E5C297535C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901-B4C0-E5C297535C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901-B4C0-E5C297535C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7-4901-B4C0-E5C297535C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7-4901-B4C0-E5C297535C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A7-4901-B4C0-E5C297535C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A7-4901-B4C0-E5C29753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26-43CD-9594-D18DC858F0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6-43CD-9594-D18DC858F0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6-43CD-9594-D18DC858F09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6-43CD-9594-D18DC858F09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26-43CD-9594-D18DC858F09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26-43CD-9594-D18DC858F09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26-43CD-9594-D18DC858F09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26-43CD-9594-D18DC858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B0-469B-A774-C7338BB3A6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B0-469B-A774-C7338BB3A6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B0-469B-A774-C7338BB3A6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B0-469B-A774-C7338BB3A6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B0-469B-A774-C7338BB3A6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B0-469B-A774-C7338BB3A6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B0-469B-A774-C7338BB3A6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4B0-469B-A774-C7338BB3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A2-4754-9AA4-76866D834F7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A2-4754-9AA4-76866D834F7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A2-4754-9AA4-76866D834F7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A2-4754-9AA4-76866D834F7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2-4754-9AA4-76866D834F7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A2-4754-9AA4-76866D834F7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A2-4754-9AA4-76866D834F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8A2-4754-9AA4-76866D83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44-4B2A-844B-51E8B85967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44-4B2A-844B-51E8B85967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4-4B2A-844B-51E8B85967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44-4B2A-844B-51E8B85967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44-4B2A-844B-51E8B85967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4-4B2A-844B-51E8B85967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4-4B2A-844B-51E8B85967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44-4B2A-844B-51E8B859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A1-4B92-AD7F-74CABAC3E7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1-4B92-AD7F-74CABAC3E7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1-4B92-AD7F-74CABAC3E7E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1-4B92-AD7F-74CABAC3E7E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1-4B92-AD7F-74CABAC3E7E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1-4B92-AD7F-74CABAC3E7E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1-4B92-AD7F-74CABAC3E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7A1-4B92-AD7F-74CABAC3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A-49A8-91AC-46A66FC99F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A-49A8-91AC-46A66FC99F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A-49A8-91AC-46A66FC99F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A-49A8-91AC-46A66FC99F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A-49A8-91AC-46A66FC99F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6A-49A8-91AC-46A66FC99F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A-49A8-91AC-46A66FC99F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6A-49A8-91AC-46A66FC9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6-4827-B78E-36632FA4B4E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6-4827-B78E-36632FA4B4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6-4827-B78E-36632FA4B4E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6-4827-B78E-36632FA4B4E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6-4827-B78E-36632FA4B4E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6-4827-B78E-36632FA4B4E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6-4827-B78E-36632FA4B4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16-4827-B78E-36632FA4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6F-4E1E-90F2-B92890944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F-4E1E-90F2-B92890944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F-4E1E-90F2-B92890944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F-4E1E-90F2-B92890944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F-4E1E-90F2-B92890944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F-4E1E-90F2-B92890944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F-4E1E-90F2-B92890944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6F-4E1E-90F2-B9289094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5B-4AD0-84B4-0611B5E80F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B-4AD0-84B4-0611B5E80F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B-4AD0-84B4-0611B5E80F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B-4AD0-84B4-0611B5E80F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B-4AD0-84B4-0611B5E80F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B-4AD0-84B4-0611B5E80F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B-4AD0-84B4-0611B5E80F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5B-4AD0-84B4-0611B5E8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73-44D6-8BF2-470BD6AA39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73-44D6-8BF2-470BD6AA39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73-44D6-8BF2-470BD6AA39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73-44D6-8BF2-470BD6AA39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3-44D6-8BF2-470BD6AA39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73-44D6-8BF2-470BD6AA39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73-44D6-8BF2-470BD6AA39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73-44D6-8BF2-470BD6AA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6B-4251-9564-8419F19E2C9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B-4251-9564-8419F19E2C9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B-4251-9564-8419F19E2C9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B-4251-9564-8419F19E2C9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B-4251-9564-8419F19E2C9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B-4251-9564-8419F19E2C9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B-4251-9564-8419F19E2C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6B-4251-9564-8419F19E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47-4745-8488-046D013D90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7-4745-8488-046D013D90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47-4745-8488-046D013D90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7-4745-8488-046D013D90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47-4745-8488-046D013D90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47-4745-8488-046D013D90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47-4745-8488-046D013D90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247-4745-8488-046D013D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2C-4EA2-98DC-CD542D16BE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C-4EA2-98DC-CD542D16BE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C-4EA2-98DC-CD542D16BE6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C-4EA2-98DC-CD542D16BE6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C-4EA2-98DC-CD542D16BE6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C-4EA2-98DC-CD542D16BE6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C-4EA2-98DC-CD542D16BE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2C-4EA2-98DC-CD542D16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E5-4F7F-936B-49B27CC8A96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5-4F7F-936B-49B27CC8A9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5-4F7F-936B-49B27CC8A96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5-4F7F-936B-49B27CC8A96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E5-4F7F-936B-49B27CC8A96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5-4F7F-936B-49B27CC8A96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E5-4F7F-936B-49B27CC8A9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AE5-4F7F-936B-49B27CC8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42-4EAB-A2EA-07267AC283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2-4EAB-A2EA-07267AC283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2-4EAB-A2EA-07267AC283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2-4EAB-A2EA-07267AC283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2-4EAB-A2EA-07267AC283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42-4EAB-A2EA-07267AC283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42-4EAB-A2EA-07267AC283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42-4EAB-A2EA-07267AC2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D2-4CA1-833F-5DBF2790ACD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D2-4CA1-833F-5DBF2790ACD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D2-4CA1-833F-5DBF2790ACD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D2-4CA1-833F-5DBF2790ACD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2-4CA1-833F-5DBF2790ACD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D2-4CA1-833F-5DBF2790ACD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D2-4CA1-833F-5DBF2790ACD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D2-4CA1-833F-5DBF2790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E2-4357-8B11-BAFFDACD8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2-4357-8B11-BAFFDACD8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2-4357-8B11-BAFFDACD8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2-4357-8B11-BAFFDACD8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2-4357-8B11-BAFFDACD8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E2-4357-8B11-BAFFDACD8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2-4357-8B11-BAFFDACD8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E2-4357-8B11-BAFFDACD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01637712675734"/>
          <c:y val="0.33522773774266712"/>
          <c:w val="0.58467799493407702"/>
          <c:h val="0.326704998647514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1138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8F-4244-92E6-A405AFBC915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8F-4244-92E6-A405AFBC915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8F-4244-92E6-A405AFBC915A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8F-4244-92E6-A405AFBC915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8F-4244-92E6-A405AFBC915A}"/>
              </c:ext>
            </c:extLst>
          </c:dPt>
          <c:dPt>
            <c:idx val="5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8F-4244-92E6-A405AFBC915A}"/>
              </c:ext>
            </c:extLst>
          </c:dPt>
          <c:dLbls>
            <c:dLbl>
              <c:idx val="0"/>
              <c:layout>
                <c:manualLayout>
                  <c:x val="-5.4087277848295305E-2"/>
                  <c:y val="-0.1228745102514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F-4244-92E6-A405AFBC915A}"/>
                </c:ext>
              </c:extLst>
            </c:dLbl>
            <c:dLbl>
              <c:idx val="1"/>
              <c:layout>
                <c:manualLayout>
                  <c:x val="1.3101873619138893E-2"/>
                  <c:y val="9.819369172774039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F-4244-92E6-A405AFBC915A}"/>
                </c:ext>
              </c:extLst>
            </c:dLbl>
            <c:dLbl>
              <c:idx val="2"/>
              <c:layout>
                <c:manualLayout>
                  <c:x val="-2.0058475022920581E-2"/>
                  <c:y val="4.04156871695385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F-4244-92E6-A405AFBC915A}"/>
                </c:ext>
              </c:extLst>
            </c:dLbl>
            <c:dLbl>
              <c:idx val="3"/>
              <c:layout>
                <c:manualLayout>
                  <c:x val="-6.7552821479249792E-4"/>
                  <c:y val="-4.93204760252753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8F-4244-92E6-A405AFBC915A}"/>
                </c:ext>
              </c:extLst>
            </c:dLbl>
            <c:dLbl>
              <c:idx val="4"/>
              <c:layout>
                <c:manualLayout>
                  <c:x val="1.9990975622311113E-2"/>
                  <c:y val="-7.67864852305904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8F-4244-92E6-A405AFBC915A}"/>
                </c:ext>
              </c:extLst>
            </c:dLbl>
            <c:dLbl>
              <c:idx val="5"/>
              <c:layout>
                <c:manualLayout>
                  <c:x val="5.4154341976942688E-2"/>
                  <c:y val="-6.28347259046640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8F-4244-92E6-A405AFBC915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Titulos!$L$33:$L$38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Obligaciones y Papel Comercial</c:v>
                </c:pt>
                <c:pt idx="4">
                  <c:v>Notas de Crédito</c:v>
                </c:pt>
                <c:pt idx="5">
                  <c:v>Otros</c:v>
                </c:pt>
              </c:strCache>
            </c:strRef>
          </c:cat>
          <c:val>
            <c:numRef>
              <c:f>Titulos!$M$33:$M$38</c:f>
              <c:numCache>
                <c:formatCode>#,##0</c:formatCode>
                <c:ptCount val="6"/>
                <c:pt idx="0">
                  <c:v>575579874.75</c:v>
                </c:pt>
                <c:pt idx="1">
                  <c:v>352677239.56999999</c:v>
                </c:pt>
                <c:pt idx="2">
                  <c:v>231032114.55999994</c:v>
                </c:pt>
                <c:pt idx="3">
                  <c:v>181704360.22</c:v>
                </c:pt>
                <c:pt idx="4">
                  <c:v>103107203.25999999</c:v>
                </c:pt>
                <c:pt idx="5">
                  <c:v>136637482.21999997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8F-4244-92E6-A405AFBC9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90322580645164E-2"/>
          <c:y val="0.85511482939632544"/>
          <c:w val="0.94959762086190835"/>
          <c:h val="0.13636393462180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15-460E-9EAD-BA5A9E24E1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5-460E-9EAD-BA5A9E24E1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15-460E-9EAD-BA5A9E24E1F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15-460E-9EAD-BA5A9E24E1F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15-460E-9EAD-BA5A9E24E1F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15-460E-9EAD-BA5A9E24E1F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15-460E-9EAD-BA5A9E24E1F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15-460E-9EAD-BA5A9E24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3873455914896"/>
          <c:y val="0.35029462553030438"/>
          <c:w val="0.6695493823659584"/>
          <c:h val="0.3474696688728019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6B-4BFE-A437-34C954BB3BBA}"/>
              </c:ext>
            </c:extLst>
          </c:dPt>
          <c:dPt>
            <c:idx val="1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6B-4BFE-A437-34C954BB3BBA}"/>
              </c:ext>
            </c:extLst>
          </c:dPt>
          <c:dPt>
            <c:idx val="2"/>
            <c:bubble3D val="0"/>
            <c:spPr>
              <a:pattFill prst="pct2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6B-4BFE-A437-34C954BB3BBA}"/>
              </c:ext>
            </c:extLst>
          </c:dPt>
          <c:dPt>
            <c:idx val="3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6B-4BFE-A437-34C954BB3BBA}"/>
              </c:ext>
            </c:extLst>
          </c:dPt>
          <c:dPt>
            <c:idx val="4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6B-4BFE-A437-34C954BB3BBA}"/>
              </c:ext>
            </c:extLst>
          </c:dPt>
          <c:dPt>
            <c:idx val="5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6B-4BFE-A437-34C954BB3BBA}"/>
              </c:ext>
            </c:extLst>
          </c:dPt>
          <c:dLbls>
            <c:dLbl>
              <c:idx val="0"/>
              <c:layout>
                <c:manualLayout>
                  <c:x val="-5.1489513900471587E-2"/>
                  <c:y val="-0.120287704421562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B-4BFE-A437-34C954BB3BBA}"/>
                </c:ext>
              </c:extLst>
            </c:dLbl>
            <c:dLbl>
              <c:idx val="1"/>
              <c:layout>
                <c:manualLayout>
                  <c:x val="-5.8165197624592841E-3"/>
                  <c:y val="4.54261053906723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B-4BFE-A437-34C954BB3BBA}"/>
                </c:ext>
              </c:extLst>
            </c:dLbl>
            <c:dLbl>
              <c:idx val="2"/>
              <c:layout>
                <c:manualLayout>
                  <c:x val="3.0009132897821783E-3"/>
                  <c:y val="4.74137204613263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6B-4BFE-A437-34C954BB3BBA}"/>
                </c:ext>
              </c:extLst>
            </c:dLbl>
            <c:dLbl>
              <c:idx val="3"/>
              <c:layout>
                <c:manualLayout>
                  <c:x val="-1.855626678940378E-2"/>
                  <c:y val="-1.67547640329462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6B-4BFE-A437-34C954BB3BBA}"/>
                </c:ext>
              </c:extLst>
            </c:dLbl>
            <c:dLbl>
              <c:idx val="4"/>
              <c:layout>
                <c:manualLayout>
                  <c:x val="2.3676783417767078E-2"/>
                  <c:y val="-6.39577677308408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6B-4BFE-A437-34C954BB3BBA}"/>
                </c:ext>
              </c:extLst>
            </c:dLbl>
            <c:dLbl>
              <c:idx val="5"/>
              <c:layout>
                <c:manualLayout>
                  <c:x val="6.0082085981975231E-2"/>
                  <c:y val="-4.91993920469868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6B-4BFE-A437-34C954BB3BB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Titulos!$O$33:$O$38</c:f>
              <c:strCache>
                <c:ptCount val="6"/>
                <c:pt idx="0">
                  <c:v>Certificados de Tesorería</c:v>
                </c:pt>
                <c:pt idx="1">
                  <c:v>Certificados de Inversión</c:v>
                </c:pt>
                <c:pt idx="2">
                  <c:v>Depositos a Plazo</c:v>
                </c:pt>
                <c:pt idx="3">
                  <c:v>Obligaciones y Papel Comercial</c:v>
                </c:pt>
                <c:pt idx="4">
                  <c:v>Bonos del Estado</c:v>
                </c:pt>
                <c:pt idx="5">
                  <c:v>Otros</c:v>
                </c:pt>
              </c:strCache>
            </c:strRef>
          </c:cat>
          <c:val>
            <c:numRef>
              <c:f>Titulos!$P$33:$P$38</c:f>
              <c:numCache>
                <c:formatCode>#,##0</c:formatCode>
                <c:ptCount val="6"/>
                <c:pt idx="0">
                  <c:v>619294009.49999988</c:v>
                </c:pt>
                <c:pt idx="1">
                  <c:v>469016156.38999999</c:v>
                </c:pt>
                <c:pt idx="2">
                  <c:v>397513531.14000005</c:v>
                </c:pt>
                <c:pt idx="3">
                  <c:v>168601383.35999998</c:v>
                </c:pt>
                <c:pt idx="4">
                  <c:v>87165348.13000001</c:v>
                </c:pt>
                <c:pt idx="5">
                  <c:v>147401310.35000005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6B-4BFE-A437-34C954BB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729613733905579E-2"/>
          <c:y val="0.85593457597461331"/>
          <c:w val="0.97854189900082233"/>
          <c:h val="0.13559351691208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74429023849285E-2"/>
          <c:y val="0.34768211920529801"/>
          <c:w val="0.86520508609222868"/>
          <c:h val="0.3609271523178808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AF-46C8-A4CC-B32A42D04594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AF-46C8-A4CC-B32A42D04594}"/>
              </c:ext>
            </c:extLst>
          </c:dPt>
          <c:dLbls>
            <c:dLbl>
              <c:idx val="0"/>
              <c:layout>
                <c:manualLayout>
                  <c:x val="-7.1055381400208992E-2"/>
                  <c:y val="-0.157333611444264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F-46C8-A4CC-B32A42D04594}"/>
                </c:ext>
              </c:extLst>
            </c:dLbl>
            <c:dLbl>
              <c:idx val="1"/>
              <c:layout>
                <c:manualLayout>
                  <c:x val="9.0909090909090912E-2"/>
                  <c:y val="0.149220072656480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F-46C8-A4CC-B32A42D0459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Nacional!$N$13:$N$14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Nacional!$O$13:$O$14</c:f>
              <c:numCache>
                <c:formatCode>_(* #,##0_);_(* \(#,##0\);_(* "-"??_);_(@_)</c:formatCode>
                <c:ptCount val="2"/>
                <c:pt idx="0">
                  <c:v>1556922718.9199998</c:v>
                </c:pt>
                <c:pt idx="1">
                  <c:v>1656428087.809999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F-46C8-A4CC-B32A42D045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00AF-46C8-A4CC-B32A42D045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00AF-46C8-A4CC-B32A42D0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0752351097178681E-2"/>
          <c:y val="0.88410596026490063"/>
          <c:w val="0.91222702177901738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/>
  </c:printSettings>
  <c:userShapes r:id="rId1"/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00" b="1"/>
            </a:pPr>
            <a:r>
              <a:rPr lang="es-MX" sz="900" b="1">
                <a:latin typeface="Segoe UI Variable Display Semib" pitchFamily="2" charset="0"/>
              </a:rPr>
              <a:t>VOLUMEN DE OPERACIONES EN EL MERCADO NACIONAL</a:t>
            </a:r>
          </a:p>
          <a:p>
            <a:pPr algn="ctr" rtl="0">
              <a:defRPr sz="900" b="1"/>
            </a:pPr>
            <a:r>
              <a:rPr lang="es-MX" sz="900" b="1">
                <a:latin typeface="Segoe UI Variable Display Semib" pitchFamily="2" charset="0"/>
              </a:rPr>
              <a:t>ENERO - MARZO 2023</a:t>
            </a:r>
          </a:p>
        </c:rich>
      </c:tx>
      <c:layout>
        <c:manualLayout>
          <c:xMode val="edge"/>
          <c:yMode val="edge"/>
          <c:x val="0.16361820626080276"/>
          <c:y val="1.650165016501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90261603023776"/>
          <c:y val="0.35973713302242233"/>
          <c:w val="0.79268410686825175"/>
          <c:h val="0.3399350890028394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23-4663-A73C-C3AD1E0B03CC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23-4663-A73C-C3AD1E0B03CC}"/>
              </c:ext>
            </c:extLst>
          </c:dPt>
          <c:dLbls>
            <c:dLbl>
              <c:idx val="0"/>
              <c:layout>
                <c:manualLayout>
                  <c:x val="-9.3495934959349589E-2"/>
                  <c:y val="-0.138471106953215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3-4663-A73C-C3AD1E0B03CC}"/>
                </c:ext>
              </c:extLst>
            </c:dLbl>
            <c:dLbl>
              <c:idx val="1"/>
              <c:layout>
                <c:manualLayout>
                  <c:x val="9.1463414634146339E-2"/>
                  <c:y val="0.135777829751479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3-4663-A73C-C3AD1E0B03C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Nacional!$N$18:$N$19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Nacional!$O$18:$O$19</c:f>
              <c:numCache>
                <c:formatCode>#,##0</c:formatCode>
                <c:ptCount val="2"/>
                <c:pt idx="0">
                  <c:v>3963518552.3400002</c:v>
                </c:pt>
                <c:pt idx="1">
                  <c:v>3974095043.5271807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3-4663-A73C-C3AD1E0B03C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23-4663-A73C-C3AD1E0B03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3823-4663-A73C-C3AD1E0B03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3823-4663-A73C-C3AD1E0B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9634146341463415E-2"/>
          <c:y val="0.88119089074261758"/>
          <c:w val="0.90548908520581262"/>
          <c:h val="9.90102474814410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327266138666163E-2"/>
          <c:y val="0.35313645168256136"/>
          <c:w val="0.84905921119303751"/>
          <c:h val="0.3564367923524918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D7-495D-9F32-70703A9C25B4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D7-495D-9F32-70703A9C25B4}"/>
              </c:ext>
            </c:extLst>
          </c:dPt>
          <c:dLbls>
            <c:dLbl>
              <c:idx val="0"/>
              <c:layout>
                <c:manualLayout>
                  <c:x val="-3.9079702141304816E-2"/>
                  <c:y val="-0.287373689343079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7-495D-9F32-70703A9C25B4}"/>
                </c:ext>
              </c:extLst>
            </c:dLbl>
            <c:dLbl>
              <c:idx val="1"/>
              <c:layout>
                <c:manualLayout>
                  <c:x val="2.9650122920155331E-2"/>
                  <c:y val="0.279716309770388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7-495D-9F32-70703A9C25B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Nacional!$N$8:$N$9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Nacional!$O$8:$O$9</c:f>
              <c:numCache>
                <c:formatCode>_(* #,##0_);_(* \(#,##0\);_(* "-"??_);_(@_)</c:formatCode>
                <c:ptCount val="2"/>
                <c:pt idx="0">
                  <c:v>23815555.660000011</c:v>
                </c:pt>
                <c:pt idx="1">
                  <c:v>9281844.2100000009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D7-495D-9F32-70703A9C25B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D7-495D-9F32-70703A9C25B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2AD7-495D-9F32-70703A9C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626834381551363E-2"/>
          <c:y val="0.87128990064360767"/>
          <c:w val="0.95283316000594265"/>
          <c:h val="9.240958741543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300"/>
  </c:printSettings>
  <c:userShapes r:id="rId1"/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063777479468867E-2"/>
          <c:y val="0.35740135203024881"/>
          <c:w val="0.82539938429868642"/>
          <c:h val="0.3718418106981376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22-4EE7-9C03-D112658F8F2B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22-4EE7-9C03-D112658F8F2B}"/>
              </c:ext>
            </c:extLst>
          </c:dPt>
          <c:dLbls>
            <c:dLbl>
              <c:idx val="0"/>
              <c:layout>
                <c:manualLayout>
                  <c:x val="-5.4898196612469113E-2"/>
                  <c:y val="-0.1282127149395625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40811558035814"/>
                      <c:h val="4.2115265929527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22-4EE7-9C03-D112658F8F2B}"/>
                </c:ext>
              </c:extLst>
            </c:dLbl>
            <c:dLbl>
              <c:idx val="1"/>
              <c:layout>
                <c:manualLayout>
                  <c:x val="4.2254122945787724E-2"/>
                  <c:y val="0.14622412810559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2-4EE7-9C03-D112658F8F2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603405888535124"/>
                  <c:y val="0.38628226936602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2-4EE7-9C03-D112658F8F2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Nacional!$N$39:$N$40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Nacional!$O$39:$O$40</c:f>
              <c:numCache>
                <c:formatCode>#,##0</c:formatCode>
                <c:ptCount val="2"/>
                <c:pt idx="0">
                  <c:v>2006928815.7999997</c:v>
                </c:pt>
                <c:pt idx="1">
                  <c:v>2190799140.6059985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22-4EE7-9C03-D112658F8F2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22-4EE7-9C03-D112658F8F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D822-4EE7-9C03-D112658F8F2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D822-4EE7-9C03-D112658F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571428571428571E-2"/>
          <c:y val="0.88447805035200922"/>
          <c:w val="0.9555585551806024"/>
          <c:h val="9.02527075812273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04758476618161"/>
          <c:y val="0.35484002373036261"/>
          <c:w val="0.78086655112651648"/>
          <c:h val="0.358424193633070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0F-47E9-9213-D0EE500DED89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0F-47E9-9213-D0EE500DED89}"/>
              </c:ext>
            </c:extLst>
          </c:dPt>
          <c:dLbls>
            <c:dLbl>
              <c:idx val="0"/>
              <c:layout>
                <c:manualLayout>
                  <c:x val="-8.2368102401062619E-3"/>
                  <c:y val="-7.16902846976933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F-47E9-9213-D0EE500DED89}"/>
                </c:ext>
              </c:extLst>
            </c:dLbl>
            <c:dLbl>
              <c:idx val="1"/>
              <c:layout>
                <c:manualLayout>
                  <c:x val="5.9648450344681324E-2"/>
                  <c:y val="8.47156911468119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F-47E9-9213-D0EE500DED8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Nacional!$N$44:$N$45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Nacional!$O$44:$O$45</c:f>
              <c:numCache>
                <c:formatCode>#,##0</c:formatCode>
                <c:ptCount val="2"/>
                <c:pt idx="0">
                  <c:v>2033106687.2699997</c:v>
                </c:pt>
                <c:pt idx="1">
                  <c:v>2215093243.5059986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F-47E9-9213-D0EE500DED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90F-47E9-9213-D0EE500DED8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8-A90F-47E9-9213-D0EE500D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604938271604937E-2"/>
          <c:y val="0.89964458743732301"/>
          <c:w val="0.95987945951200548"/>
          <c:h val="8.96061110640740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 Variable Display Semib" pitchFamily="2" charset="0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14460100972"/>
          <c:y val="0.37545192536510985"/>
          <c:w val="0.80247155451736873"/>
          <c:h val="0.3718418106981376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4D-492D-A3B9-117CB601195F}"/>
              </c:ext>
            </c:extLst>
          </c:dPt>
          <c:dPt>
            <c:idx val="1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4D-492D-A3B9-117CB601195F}"/>
              </c:ext>
            </c:extLst>
          </c:dPt>
          <c:dLbls>
            <c:dLbl>
              <c:idx val="0"/>
              <c:layout>
                <c:manualLayout>
                  <c:x val="-4.5267489711934158E-2"/>
                  <c:y val="9.50203782659676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D-492D-A3B9-117CB601195F}"/>
                </c:ext>
              </c:extLst>
            </c:dLbl>
            <c:dLbl>
              <c:idx val="1"/>
              <c:layout>
                <c:manualLayout>
                  <c:x val="6.584362139917696E-2"/>
                  <c:y val="-9.97815229098851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4D-492D-A3B9-117CB60119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7777861502524304"/>
                  <c:y val="0.3429608933623599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4D-492D-A3B9-117CB601195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Nacional!$N$33:$N$34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Nacional!$O$33:$O$34</c:f>
              <c:numCache>
                <c:formatCode>#,##0</c:formatCode>
                <c:ptCount val="2"/>
                <c:pt idx="0">
                  <c:v>26177871.469999999</c:v>
                </c:pt>
                <c:pt idx="1">
                  <c:v>24294102.430000003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4D-492D-A3B9-117CB601195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4D-492D-A3B9-117CB601195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804D-492D-A3B9-117CB601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0864197530864196E-2"/>
          <c:y val="0.89530837526175644"/>
          <c:w val="0.93827452124040045"/>
          <c:h val="9.38628158844765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49-4AD8-A479-C2B76163FD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9-4AD8-A479-C2B76163FD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9-4AD8-A479-C2B76163FD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9-4AD8-A479-C2B76163FD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49-4AD8-A479-C2B76163FD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49-4AD8-A479-C2B76163FDF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9-4AD8-A479-C2B76163FD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49-4AD8-A479-C2B76163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5-48C6-9DC1-12D19B9B7D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5-48C6-9DC1-12D19B9B7D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5-48C6-9DC1-12D19B9B7D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5-48C6-9DC1-12D19B9B7D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5-48C6-9DC1-12D19B9B7D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5-48C6-9DC1-12D19B9B7D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5-48C6-9DC1-12D19B9B7D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25-48C6-9DC1-12D19B9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4-40E6-B8C2-0E47A75628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4-40E6-B8C2-0E47A75628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4-40E6-B8C2-0E47A75628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4-40E6-B8C2-0E47A75628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4-40E6-B8C2-0E47A75628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4-40E6-B8C2-0E47A75628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4-40E6-B8C2-0E47A75628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84-40E6-B8C2-0E47A756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28-43A2-82F6-446AE6CFF8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8-43A2-82F6-446AE6CFF8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28-43A2-82F6-446AE6CFF8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8-43A2-82F6-446AE6CFF8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28-43A2-82F6-446AE6CFF8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8-43A2-82F6-446AE6CFF8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28-43A2-82F6-446AE6CFF8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428-43A2-82F6-446AE6C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B5-4AB5-9F85-853EC7B66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5-4AB5-9F85-853EC7B66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5-4AB5-9F85-853EC7B66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5-4AB5-9F85-853EC7B66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5-4AB5-9F85-853EC7B66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5-4AB5-9F85-853EC7B66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5-4AB5-9F85-853EC7B66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B5-4AB5-9F85-853EC7B66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CA-41CF-BB79-3157CECADD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A-41CF-BB79-3157CECADD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A-41CF-BB79-3157CECADD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A-41CF-BB79-3157CECADD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A-41CF-BB79-3157CECADD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A-41CF-BB79-3157CECADD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CA-41CF-BB79-3157CECADD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BCA-41CF-BB79-3157CECA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04-4CC4-9A68-577BEA6281A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4-4CC4-9A68-577BEA6281A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4-4CC4-9A68-577BEA6281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4-4CC4-9A68-577BEA6281A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4-4CC4-9A68-577BEA6281A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4-4CC4-9A68-577BEA6281A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4-4CC4-9A68-577BEA6281A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304-4CC4-9A68-577BEA62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03-4331-934C-D1654DB08E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3-4331-934C-D1654DB08E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3-4331-934C-D1654DB08E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3-4331-934C-D1654DB08E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3-4331-934C-D1654DB08E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3-4331-934C-D1654DB08E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03-4331-934C-D1654DB08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F03-4331-934C-D1654DB0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1-4930-8FD4-485DCF8DF6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1-4930-8FD4-485DCF8DF6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91-4930-8FD4-485DCF8DF6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91-4930-8FD4-485DCF8DF6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1-4930-8FD4-485DCF8DF6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91-4930-8FD4-485DCF8DF6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1-4930-8FD4-485DCF8DF6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A91-4930-8FD4-485DCF8D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398-AE8C-4D49D27038A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9-4398-AE8C-4D49D27038A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9-4398-AE8C-4D49D27038A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9-4398-AE8C-4D49D27038A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9-4398-AE8C-4D49D27038A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9-4398-AE8C-4D49D27038A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9-4398-AE8C-4D49D27038A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C79-4398-AE8C-4D49D270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DE-4379-8F76-5A1C03AFCB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E-4379-8F76-5A1C03AFCB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DE-4379-8F76-5A1C03AFCB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DE-4379-8F76-5A1C03AFCB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DE-4379-8F76-5A1C03AFCB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DE-4379-8F76-5A1C03AFCB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DE-4379-8F76-5A1C03AFCB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DE-4379-8F76-5A1C03AF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F8-49DD-BBC2-BC660103C9E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8-49DD-BBC2-BC660103C9E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8-49DD-BBC2-BC660103C9E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8-49DD-BBC2-BC660103C9E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F8-49DD-BBC2-BC660103C9E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F8-49DD-BBC2-BC660103C9E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F8-49DD-BBC2-BC660103C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F8-49DD-BBC2-BC660103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E7-4224-9B3E-758F06E671B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7-4224-9B3E-758F06E671B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7-4224-9B3E-758F06E671B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7-4224-9B3E-758F06E671B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7-4224-9B3E-758F06E671B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7-4224-9B3E-758F06E671B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7-4224-9B3E-758F06E671B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E7-4224-9B3E-758F06E6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B5-4650-BDBF-0D8EA5E4E0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5-4650-BDBF-0D8EA5E4E0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B5-4650-BDBF-0D8EA5E4E0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5-4650-BDBF-0D8EA5E4E0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5-4650-BDBF-0D8EA5E4E0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5-4650-BDBF-0D8EA5E4E0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5-4650-BDBF-0D8EA5E4E0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CB5-4650-BDBF-0D8EA5E4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6B-43B6-B42A-ED74E6B0A6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B-43B6-B42A-ED74E6B0A6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3B6-B42A-ED74E6B0A6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B-43B6-B42A-ED74E6B0A6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3B6-B42A-ED74E6B0A6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B-43B6-B42A-ED74E6B0A6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3B6-B42A-ED74E6B0A6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6B-43B6-B42A-ED74E6B0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AB-4168-9B18-88B1C7F008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B-4168-9B18-88B1C7F008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B-4168-9B18-88B1C7F008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B-4168-9B18-88B1C7F008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AB-4168-9B18-88B1C7F008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B-4168-9B18-88B1C7F008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B-4168-9B18-88B1C7F008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AB-4168-9B18-88B1C7F00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5-43AB-869A-93F9D65B38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5-43AB-869A-93F9D65B38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5-43AB-869A-93F9D65B38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5-43AB-869A-93F9D65B38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5-43AB-869A-93F9D65B38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5-43AB-869A-93F9D65B38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5-43AB-869A-93F9D65B38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5-43AB-869A-93F9D65B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A9-4108-9AB5-1C060D063E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9-4108-9AB5-1C060D063E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9-4108-9AB5-1C060D063E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9-4108-9AB5-1C060D063E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A9-4108-9AB5-1C060D063E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A9-4108-9AB5-1C060D063E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A9-4108-9AB5-1C060D063E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A9-4108-9AB5-1C060D06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B-40D8-8326-2A7DCAFFCE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B-40D8-8326-2A7DCAFFCE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B-40D8-8326-2A7DCAFFCE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B-40D8-8326-2A7DCAFFCE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B-40D8-8326-2A7DCAFFCE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B-40D8-8326-2A7DCAFFCE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B-40D8-8326-2A7DCAFFCE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B-40D8-8326-2A7DCAFF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D-4489-A755-597142840D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0D-4489-A755-597142840D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0D-4489-A755-597142840D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0D-4489-A755-597142840D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0D-4489-A755-597142840D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0D-4489-A755-597142840D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0D-4489-A755-597142840D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40D-4489-A755-59714284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5-4221-ACF3-3C4102BEA50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5-4221-ACF3-3C4102BEA50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5-4221-ACF3-3C4102BEA50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5-4221-ACF3-3C4102BEA50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5-4221-ACF3-3C4102BEA50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5-4221-ACF3-3C4102BEA50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5-4221-ACF3-3C4102BEA5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5-4221-ACF3-3C4102BE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57-437A-8C55-2F182DE77C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7-437A-8C55-2F182DE77C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7-437A-8C55-2F182DE77C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7-437A-8C55-2F182DE77C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57-437A-8C55-2F182DE77C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7-437A-8C55-2F182DE77C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7-437A-8C55-2F182DE77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57-437A-8C55-2F182DE7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C-49BB-AA1C-F88F9C00F90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C-49BB-AA1C-F88F9C00F90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C-49BB-AA1C-F88F9C00F90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C-49BB-AA1C-F88F9C00F90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C-49BB-AA1C-F88F9C00F90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C-49BB-AA1C-F88F9C00F90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C-49BB-AA1C-F88F9C00F90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C-49BB-AA1C-F88F9C00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E-436E-B0EA-3F9442C377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E-436E-B0EA-3F9442C377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E-436E-B0EA-3F9442C377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E-436E-B0EA-3F9442C377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E-436E-B0EA-3F9442C377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DE-436E-B0EA-3F9442C377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E-436E-B0EA-3F9442C377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DE-436E-B0EA-3F9442C37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8B-46FD-8959-E521D1333F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B-46FD-8959-E521D1333F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B-46FD-8959-E521D1333F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B-46FD-8959-E521D1333F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B-46FD-8959-E521D1333F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B-46FD-8959-E521D1333F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B-46FD-8959-E521D1333F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A8B-46FD-8959-E521D133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4C-4A82-BB10-976AFC8713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C-4A82-BB10-976AFC8713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C-4A82-BB10-976AFC8713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C-4A82-BB10-976AFC8713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C-4A82-BB10-976AFC8713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C-4A82-BB10-976AFC8713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4C-4A82-BB10-976AFC8713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4C-4A82-BB10-976AFC87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91-4FC3-BD22-29EFC6A08FD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1-4FC3-BD22-29EFC6A08FD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1-4FC3-BD22-29EFC6A08FD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1-4FC3-BD22-29EFC6A08FD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1-4FC3-BD22-29EFC6A08FD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91-4FC3-BD22-29EFC6A08FD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1-4FC3-BD22-29EFC6A08FD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91-4FC3-BD22-29EFC6A0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8D-4CA1-8C2D-98DA064ED0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D-4CA1-8C2D-98DA064ED0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D-4CA1-8C2D-98DA064ED0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D-4CA1-8C2D-98DA064ED0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D-4CA1-8C2D-98DA064ED0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D-4CA1-8C2D-98DA064ED0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D-4CA1-8C2D-98DA064ED0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18D-4CA1-8C2D-98DA064E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2C-4719-BCA5-3180E14C50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C-4719-BCA5-3180E14C50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C-4719-BCA5-3180E14C50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C-4719-BCA5-3180E14C50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C-4719-BCA5-3180E14C50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C-4719-BCA5-3180E14C50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C-4719-BCA5-3180E14C50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2C-4719-BCA5-3180E14C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A-4341-AFAF-FC1AB0C3FA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A-4341-AFAF-FC1AB0C3FA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A-4341-AFAF-FC1AB0C3FA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A-4341-AFAF-FC1AB0C3FA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A-4341-AFAF-FC1AB0C3FA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A-4341-AFAF-FC1AB0C3FA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A-4341-AFAF-FC1AB0C3FA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DA-4341-AFAF-FC1AB0C3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86-4085-8CD9-ED5A316607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6-4085-8CD9-ED5A316607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6-4085-8CD9-ED5A316607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6-4085-8CD9-ED5A316607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6-4085-8CD9-ED5A316607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86-4085-8CD9-ED5A316607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86-4085-8CD9-ED5A316607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786-4085-8CD9-ED5A3166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AA-46B6-BFCF-6895E43C75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A-46B6-BFCF-6895E43C75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A-46B6-BFCF-6895E43C75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A-46B6-BFCF-6895E43C75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A-46B6-BFCF-6895E43C75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AA-46B6-BFCF-6895E43C75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A-46B6-BFCF-6895E43C75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AA-46B6-BFCF-6895E43C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74-4B4F-B55C-E70C076EF8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74-4B4F-B55C-E70C076EF8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74-4B4F-B55C-E70C076EF8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74-4B4F-B55C-E70C076EF8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74-4B4F-B55C-E70C076EF8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74-4B4F-B55C-E70C076EF8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74-4B4F-B55C-E70C076EF8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74-4B4F-B55C-E70C076E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65-4AAA-947F-397FF6AEBB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5-4AAA-947F-397FF6AEBB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5-4AAA-947F-397FF6AEBB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5-4AAA-947F-397FF6AEBB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65-4AAA-947F-397FF6AEBB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5-4AAA-947F-397FF6AEBB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65-4AAA-947F-397FF6AEBB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65-4AAA-947F-397FF6AE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15-476C-BACC-6BF568E2AE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15-476C-BACC-6BF568E2AE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15-476C-BACC-6BF568E2AE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15-476C-BACC-6BF568E2AE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15-476C-BACC-6BF568E2AE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15-476C-BACC-6BF568E2AE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15-476C-BACC-6BF568E2AE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15-476C-BACC-6BF568E2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5-401D-A22E-DF72C55DD43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5-401D-A22E-DF72C55DD43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5-401D-A22E-DF72C55DD43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5-401D-A22E-DF72C55DD43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5-401D-A22E-DF72C55DD43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5-401D-A22E-DF72C55DD43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5-401D-A22E-DF72C55DD4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5-401D-A22E-DF72C55D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2C-4F15-A4EA-7D982EEA9E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C-4F15-A4EA-7D982EEA9E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C-4F15-A4EA-7D982EEA9E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C-4F15-A4EA-7D982EEA9E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C-4F15-A4EA-7D982EEA9E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C-4F15-A4EA-7D982EEA9E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C-4F15-A4EA-7D982EEA9E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02C-4F15-A4EA-7D982EEA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7-4D6B-A5E7-179009EF88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7-4D6B-A5E7-179009EF88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7-4D6B-A5E7-179009EF88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7-4D6B-A5E7-179009EF88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B7-4D6B-A5E7-179009EF88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7-4D6B-A5E7-179009EF88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7-4D6B-A5E7-179009EF88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AB7-4D6B-A5E7-179009EF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C0-4521-B65B-937D97C9F0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0-4521-B65B-937D97C9F0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0-4521-B65B-937D97C9F0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0-4521-B65B-937D97C9F0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0-4521-B65B-937D97C9F0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C0-4521-B65B-937D97C9F0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0-4521-B65B-937D97C9F0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CC0-4521-B65B-937D97C9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4-423E-816E-8072DF415C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4-423E-816E-8072DF415C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4-423E-816E-8072DF415C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4-423E-816E-8072DF415C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4-423E-816E-8072DF415C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4-423E-816E-8072DF415C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4-423E-816E-8072DF415C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B4-423E-816E-8072DF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7B-42DC-A4E6-39998EB6F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B-42DC-A4E6-39998EB6F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B-42DC-A4E6-39998EB6F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B-42DC-A4E6-39998EB6F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7B-42DC-A4E6-39998EB6F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B-42DC-A4E6-39998EB6F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B-42DC-A4E6-39998EB6F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7B-42DC-A4E6-39998EB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8B-47E2-837C-CFBDEBDBB4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B-47E2-837C-CFBDEBDBB4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B-47E2-837C-CFBDEBDBB4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B-47E2-837C-CFBDEBDBB4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B-47E2-837C-CFBDEBDBB4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B-47E2-837C-CFBDEBDBB4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8B-47E2-837C-CFBDEBDBB4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8B-47E2-837C-CFBDEBDB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1-49A4-982A-99E3D2171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1-49A4-982A-99E3D2171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1-49A4-982A-99E3D2171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1-49A4-982A-99E3D2171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1-49A4-982A-99E3D2171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1-49A4-982A-99E3D2171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1-49A4-982A-99E3D2171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61-49A4-982A-99E3D217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76-4ABB-A18A-167E0393C1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6-4ABB-A18A-167E0393C1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6-4ABB-A18A-167E0393C1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6-4ABB-A18A-167E0393C1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6-4ABB-A18A-167E0393C1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6-4ABB-A18A-167E0393C1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6-4ABB-A18A-167E0393C1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F76-4ABB-A18A-167E0393C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61-45A2-8D6C-BDC4906E2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1-45A2-8D6C-BDC4906E2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1-45A2-8D6C-BDC4906E2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61-45A2-8D6C-BDC4906E2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1-45A2-8D6C-BDC4906E2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61-45A2-8D6C-BDC4906E2D1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61-45A2-8D6C-BDC4906E2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B61-45A2-8D6C-BDC4906E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05-4843-8F5F-5EB3B91AF7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5-4843-8F5F-5EB3B91AF7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05-4843-8F5F-5EB3B91AF7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5-4843-8F5F-5EB3B91AF7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05-4843-8F5F-5EB3B91AF7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05-4843-8F5F-5EB3B91AF7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05-4843-8F5F-5EB3B91AF7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605-4843-8F5F-5EB3B91A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2D2-8737-631A266DA7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C-42D2-8737-631A266DA7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C-42D2-8737-631A266DA7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C-42D2-8737-631A266DA7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C-42D2-8737-631A266DA7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C-42D2-8737-631A266DA7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C-42D2-8737-631A266DA7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3C-42D2-8737-631A266D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25-43E3-A8F8-846514FB2B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5-43E3-A8F8-846514FB2B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5-43E3-A8F8-846514FB2B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5-43E3-A8F8-846514FB2B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5-43E3-A8F8-846514FB2B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5-43E3-A8F8-846514FB2B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5-43E3-A8F8-846514FB2B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925-43E3-A8F8-846514FB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F6-4DBA-8E07-66F048F47E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6-4DBA-8E07-66F048F47E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6-4DBA-8E07-66F048F47E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F6-4DBA-8E07-66F048F47E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6-4DBA-8E07-66F048F47E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6-4DBA-8E07-66F048F47E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6-4DBA-8E07-66F048F47E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FF6-4DBA-8E07-66F048F4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12-4668-BFCB-A96BA32867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2-4668-BFCB-A96BA32867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12-4668-BFCB-A96BA32867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12-4668-BFCB-A96BA32867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12-4668-BFCB-A96BA32867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12-4668-BFCB-A96BA32867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12-4668-BFCB-A96BA32867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B12-4668-BFCB-A96BA328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2-4579-BE7D-B892168619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2-4579-BE7D-B892168619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2-4579-BE7D-B8921686194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2-4579-BE7D-B8921686194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52-4579-BE7D-B8921686194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2-4579-BE7D-B8921686194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52-4579-BE7D-B892168619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52-4579-BE7D-B8921686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07-4E65-B8F3-EC99543E124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7-4E65-B8F3-EC99543E124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7-4E65-B8F3-EC99543E124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7-4E65-B8F3-EC99543E124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07-4E65-B8F3-EC99543E124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07-4E65-B8F3-EC99543E124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07-4E65-B8F3-EC99543E12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C07-4E65-B8F3-EC99543E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4F-451D-A6EC-7008959EE21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F-451D-A6EC-7008959EE21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4F-451D-A6EC-7008959EE21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4F-451D-A6EC-7008959EE21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4F-451D-A6EC-7008959EE21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4F-451D-A6EC-7008959EE21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4F-451D-A6EC-7008959EE21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64F-451D-A6EC-7008959EE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CA-44B5-BD2C-7E90224E39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A-44B5-BD2C-7E90224E39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CA-44B5-BD2C-7E90224E393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A-44B5-BD2C-7E90224E393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CA-44B5-BD2C-7E90224E393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A-44B5-BD2C-7E90224E393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CA-44B5-BD2C-7E90224E39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CA-44B5-BD2C-7E90224E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6E-48AF-9964-04D8F766EF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E-48AF-9964-04D8F766EF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E-48AF-9964-04D8F766EF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E-48AF-9964-04D8F766EF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6E-48AF-9964-04D8F766EF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6E-48AF-9964-04D8F766EF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6E-48AF-9964-04D8F766EF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6E-48AF-9964-04D8F766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A5-44C2-AD71-ADDB176CCA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5-44C2-AD71-ADDB176CCA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5-44C2-AD71-ADDB176CCA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5-44C2-AD71-ADDB176CCA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5-44C2-AD71-ADDB176CCA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5-44C2-AD71-ADDB176CCA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5-44C2-AD71-ADDB176CCA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A5-44C2-AD71-ADDB176C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0F-46D8-9BA0-CCFAD3572F4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F-46D8-9BA0-CCFAD3572F4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F-46D8-9BA0-CCFAD3572F4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0F-46D8-9BA0-CCFAD3572F4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F-46D8-9BA0-CCFAD3572F4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0F-46D8-9BA0-CCFAD3572F4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0F-46D8-9BA0-CCFAD3572F4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0F-46D8-9BA0-CCFAD357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FD-49E9-B35C-C142D761403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D-49E9-B35C-C142D761403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D-49E9-B35C-C142D761403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D-49E9-B35C-C142D761403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D-49E9-B35C-C142D761403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D-49E9-B35C-C142D761403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FD-49E9-B35C-C142D76140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FD-49E9-B35C-C142D761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C-4ED4-A024-E5957718F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C-4ED4-A024-E5957718F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C-4ED4-A024-E5957718F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C-4ED4-A024-E5957718F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C-4ED4-A024-E5957718F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C-4ED4-A024-E5957718F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C-4ED4-A024-E5957718F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C-4ED4-A024-E5957718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00-437A-8230-6F8CC3BB6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0-437A-8230-6F8CC3BB6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0-437A-8230-6F8CC3BB6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00-437A-8230-6F8CC3BB6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00-437A-8230-6F8CC3BB6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00-437A-8230-6F8CC3BB6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00-437A-8230-6F8CC3BB6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800-437A-8230-6F8CC3BB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7-4999-9093-398AE38740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7-4999-9093-398AE38740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7-4999-9093-398AE38740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7-4999-9093-398AE38740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7-4999-9093-398AE38740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7-4999-9093-398AE38740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7-4999-9093-398AE38740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D7-4999-9093-398AE387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C6-4625-8BB4-CFCFF855458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6-4625-8BB4-CFCFF855458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6-4625-8BB4-CFCFF855458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6-4625-8BB4-CFCFF855458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6-4625-8BB4-CFCFF855458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6-4625-8BB4-CFCFF855458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C6-4625-8BB4-CFCFF85545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C6-4625-8BB4-CFCFF855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5-4E65-87ED-CF929FD3A6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5-4E65-87ED-CF929FD3A6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5-4E65-87ED-CF929FD3A6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5-4E65-87ED-CF929FD3A6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5-4E65-87ED-CF929FD3A6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5-4E65-87ED-CF929FD3A6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5-4E65-87ED-CF929FD3A6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5-4E65-87ED-CF929FD3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B4-4D1C-9790-1E069CD0EC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4-4D1C-9790-1E069CD0EC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B4-4D1C-9790-1E069CD0EC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4-4D1C-9790-1E069CD0EC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B4-4D1C-9790-1E069CD0EC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4-4D1C-9790-1E069CD0EC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4-4D1C-9790-1E069CD0EC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4B4-4D1C-9790-1E069CD0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6D-4443-86F4-FF295751722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D-4443-86F4-FF295751722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6D-4443-86F4-FF295751722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D-4443-86F4-FF295751722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6D-4443-86F4-FF295751722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D-4443-86F4-FF295751722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6D-4443-86F4-FF29575172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6D-4443-86F4-FF295751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6-48EA-B267-E9D7191B14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6-48EA-B267-E9D7191B14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6-48EA-B267-E9D7191B14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6-48EA-B267-E9D7191B14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6-48EA-B267-E9D7191B14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F6-48EA-B267-E9D7191B14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6-48EA-B267-E9D7191B14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F6-48EA-B267-E9D7191B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EA-4521-BD3E-83388D01287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A-4521-BD3E-83388D01287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A-4521-BD3E-83388D01287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A-4521-BD3E-83388D01287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A-4521-BD3E-83388D01287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A-4521-BD3E-83388D01287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A-4521-BD3E-83388D01287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EA-4521-BD3E-83388D01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4C-4814-B4E4-31B7A4BB1A8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C-4814-B4E4-31B7A4BB1A8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C-4814-B4E4-31B7A4BB1A8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C-4814-B4E4-31B7A4BB1A8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C-4814-B4E4-31B7A4BB1A8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C-4814-B4E4-31B7A4BB1A8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C-4814-B4E4-31B7A4BB1A8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4C-4814-B4E4-31B7A4BB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9F-431C-9BBB-FA152E21F3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F-431C-9BBB-FA152E21F3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F-431C-9BBB-FA152E21F3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F-431C-9BBB-FA152E21F3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F-431C-9BBB-FA152E21F3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F-431C-9BBB-FA152E21F3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9F-431C-9BBB-FA152E21F3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B9F-431C-9BBB-FA152E21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F4-49C6-A186-3C7130D72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4-49C6-A186-3C7130D72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F4-49C6-A186-3C7130D72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4-49C6-A186-3C7130D72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F4-49C6-A186-3C7130D72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4-49C6-A186-3C7130D72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F4-49C6-A186-3C7130D72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F4-49C6-A186-3C7130D7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52-4A8F-AFA8-B797293E77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2-4A8F-AFA8-B797293E77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2-4A8F-AFA8-B797293E77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2-4A8F-AFA8-B797293E77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2-4A8F-AFA8-B797293E77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2-4A8F-AFA8-B797293E77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2-4A8F-AFA8-B797293E77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52-4A8F-AFA8-B797293E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55-4C6E-B238-0A2F82D4A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5-4C6E-B238-0A2F82D4A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5-4C6E-B238-0A2F82D4A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5-4C6E-B238-0A2F82D4A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5-4C6E-B238-0A2F82D4A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5-4C6E-B238-0A2F82D4A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55-4C6E-B238-0A2F82D4A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55-4C6E-B238-0A2F82D4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D2-4B8F-8D29-ADBC3820A5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2-4B8F-8D29-ADBC3820A5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2-4B8F-8D29-ADBC3820A56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2-4B8F-8D29-ADBC3820A56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2-4B8F-8D29-ADBC3820A56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D2-4B8F-8D29-ADBC3820A56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D2-4B8F-8D29-ADBC3820A56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8D2-4B8F-8D29-ADBC3820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83-46A8-AF2C-2E4B4F8647E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3-46A8-AF2C-2E4B4F8647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3-46A8-AF2C-2E4B4F8647E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83-46A8-AF2C-2E4B4F8647E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83-46A8-AF2C-2E4B4F8647E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83-46A8-AF2C-2E4B4F8647E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83-46A8-AF2C-2E4B4F8647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83-46A8-AF2C-2E4B4F86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67-466B-B305-F39B3446B94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7-466B-B305-F39B3446B9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7-466B-B305-F39B3446B94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7-466B-B305-F39B3446B94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67-466B-B305-F39B3446B94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67-466B-B305-F39B3446B94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67-466B-B305-F39B3446B9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67-466B-B305-F39B3446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11-4247-A8C1-175E4218AEC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11-4247-A8C1-175E4218AEC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11-4247-A8C1-175E4218AEC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1-4247-A8C1-175E4218AEC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11-4247-A8C1-175E4218AEC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11-4247-A8C1-175E4218AEC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1-4247-A8C1-175E4218AEC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611-4247-A8C1-175E4218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3A-4B8A-9F1A-D7604261DD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3A-4B8A-9F1A-D7604261DD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3A-4B8A-9F1A-D7604261DD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3A-4B8A-9F1A-D7604261DD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3A-4B8A-9F1A-D7604261DD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3A-4B8A-9F1A-D7604261DD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3A-4B8A-9F1A-D7604261DD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63A-4B8A-9F1A-D7604261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9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3.xml"/><Relationship Id="rId7" Type="http://schemas.openxmlformats.org/officeDocument/2006/relationships/image" Target="../media/image2.png"/><Relationship Id="rId2" Type="http://schemas.openxmlformats.org/officeDocument/2006/relationships/chart" Target="../charts/chart292.xml"/><Relationship Id="rId1" Type="http://schemas.openxmlformats.org/officeDocument/2006/relationships/chart" Target="../charts/chart291.xml"/><Relationship Id="rId6" Type="http://schemas.openxmlformats.org/officeDocument/2006/relationships/chart" Target="../charts/chart296.xml"/><Relationship Id="rId5" Type="http://schemas.openxmlformats.org/officeDocument/2006/relationships/chart" Target="../charts/chart295.xml"/><Relationship Id="rId4" Type="http://schemas.openxmlformats.org/officeDocument/2006/relationships/chart" Target="../charts/chart294.xml"/></Relationships>
</file>

<file path=xl/drawings/_rels/drawing3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9.xml"/><Relationship Id="rId21" Type="http://schemas.openxmlformats.org/officeDocument/2006/relationships/chart" Target="../charts/chart23.xml"/><Relationship Id="rId63" Type="http://schemas.openxmlformats.org/officeDocument/2006/relationships/chart" Target="../charts/chart65.xml"/><Relationship Id="rId159" Type="http://schemas.openxmlformats.org/officeDocument/2006/relationships/chart" Target="../charts/chart161.xml"/><Relationship Id="rId170" Type="http://schemas.openxmlformats.org/officeDocument/2006/relationships/chart" Target="../charts/chart172.xml"/><Relationship Id="rId226" Type="http://schemas.openxmlformats.org/officeDocument/2006/relationships/chart" Target="../charts/chart228.xml"/><Relationship Id="rId268" Type="http://schemas.openxmlformats.org/officeDocument/2006/relationships/chart" Target="../charts/chart270.xml"/><Relationship Id="rId32" Type="http://schemas.openxmlformats.org/officeDocument/2006/relationships/chart" Target="../charts/chart34.xml"/><Relationship Id="rId74" Type="http://schemas.openxmlformats.org/officeDocument/2006/relationships/chart" Target="../charts/chart76.xml"/><Relationship Id="rId128" Type="http://schemas.openxmlformats.org/officeDocument/2006/relationships/chart" Target="../charts/chart130.xml"/><Relationship Id="rId5" Type="http://schemas.openxmlformats.org/officeDocument/2006/relationships/chart" Target="../charts/chart7.xml"/><Relationship Id="rId181" Type="http://schemas.openxmlformats.org/officeDocument/2006/relationships/chart" Target="../charts/chart183.xml"/><Relationship Id="rId237" Type="http://schemas.openxmlformats.org/officeDocument/2006/relationships/chart" Target="../charts/chart239.xml"/><Relationship Id="rId279" Type="http://schemas.openxmlformats.org/officeDocument/2006/relationships/chart" Target="../charts/chart281.xml"/><Relationship Id="rId43" Type="http://schemas.openxmlformats.org/officeDocument/2006/relationships/chart" Target="../charts/chart45.xml"/><Relationship Id="rId139" Type="http://schemas.openxmlformats.org/officeDocument/2006/relationships/chart" Target="../charts/chart141.xml"/><Relationship Id="rId85" Type="http://schemas.openxmlformats.org/officeDocument/2006/relationships/chart" Target="../charts/chart87.xml"/><Relationship Id="rId150" Type="http://schemas.openxmlformats.org/officeDocument/2006/relationships/chart" Target="../charts/chart152.xml"/><Relationship Id="rId192" Type="http://schemas.openxmlformats.org/officeDocument/2006/relationships/chart" Target="../charts/chart194.xml"/><Relationship Id="rId206" Type="http://schemas.openxmlformats.org/officeDocument/2006/relationships/chart" Target="../charts/chart208.xml"/><Relationship Id="rId248" Type="http://schemas.openxmlformats.org/officeDocument/2006/relationships/chart" Target="../charts/chart250.xml"/><Relationship Id="rId269" Type="http://schemas.openxmlformats.org/officeDocument/2006/relationships/chart" Target="../charts/chart271.xml"/><Relationship Id="rId12" Type="http://schemas.openxmlformats.org/officeDocument/2006/relationships/chart" Target="../charts/chart14.xml"/><Relationship Id="rId33" Type="http://schemas.openxmlformats.org/officeDocument/2006/relationships/chart" Target="../charts/chart35.xml"/><Relationship Id="rId108" Type="http://schemas.openxmlformats.org/officeDocument/2006/relationships/chart" Target="../charts/chart110.xml"/><Relationship Id="rId129" Type="http://schemas.openxmlformats.org/officeDocument/2006/relationships/chart" Target="../charts/chart131.xml"/><Relationship Id="rId280" Type="http://schemas.openxmlformats.org/officeDocument/2006/relationships/chart" Target="../charts/chart282.xml"/><Relationship Id="rId54" Type="http://schemas.openxmlformats.org/officeDocument/2006/relationships/chart" Target="../charts/chart56.xml"/><Relationship Id="rId75" Type="http://schemas.openxmlformats.org/officeDocument/2006/relationships/chart" Target="../charts/chart77.xml"/><Relationship Id="rId96" Type="http://schemas.openxmlformats.org/officeDocument/2006/relationships/chart" Target="../charts/chart98.xml"/><Relationship Id="rId140" Type="http://schemas.openxmlformats.org/officeDocument/2006/relationships/chart" Target="../charts/chart142.xml"/><Relationship Id="rId161" Type="http://schemas.openxmlformats.org/officeDocument/2006/relationships/chart" Target="../charts/chart163.xml"/><Relationship Id="rId182" Type="http://schemas.openxmlformats.org/officeDocument/2006/relationships/chart" Target="../charts/chart184.xml"/><Relationship Id="rId217" Type="http://schemas.openxmlformats.org/officeDocument/2006/relationships/chart" Target="../charts/chart219.xml"/><Relationship Id="rId6" Type="http://schemas.openxmlformats.org/officeDocument/2006/relationships/chart" Target="../charts/chart8.xml"/><Relationship Id="rId238" Type="http://schemas.openxmlformats.org/officeDocument/2006/relationships/chart" Target="../charts/chart240.xml"/><Relationship Id="rId259" Type="http://schemas.openxmlformats.org/officeDocument/2006/relationships/chart" Target="../charts/chart261.xml"/><Relationship Id="rId23" Type="http://schemas.openxmlformats.org/officeDocument/2006/relationships/chart" Target="../charts/chart25.xml"/><Relationship Id="rId119" Type="http://schemas.openxmlformats.org/officeDocument/2006/relationships/chart" Target="../charts/chart121.xml"/><Relationship Id="rId270" Type="http://schemas.openxmlformats.org/officeDocument/2006/relationships/chart" Target="../charts/chart272.xml"/><Relationship Id="rId44" Type="http://schemas.openxmlformats.org/officeDocument/2006/relationships/chart" Target="../charts/chart46.xml"/><Relationship Id="rId65" Type="http://schemas.openxmlformats.org/officeDocument/2006/relationships/chart" Target="../charts/chart67.xml"/><Relationship Id="rId86" Type="http://schemas.openxmlformats.org/officeDocument/2006/relationships/chart" Target="../charts/chart88.xml"/><Relationship Id="rId130" Type="http://schemas.openxmlformats.org/officeDocument/2006/relationships/chart" Target="../charts/chart132.xml"/><Relationship Id="rId151" Type="http://schemas.openxmlformats.org/officeDocument/2006/relationships/chart" Target="../charts/chart153.xml"/><Relationship Id="rId172" Type="http://schemas.openxmlformats.org/officeDocument/2006/relationships/chart" Target="../charts/chart174.xml"/><Relationship Id="rId193" Type="http://schemas.openxmlformats.org/officeDocument/2006/relationships/chart" Target="../charts/chart195.xml"/><Relationship Id="rId207" Type="http://schemas.openxmlformats.org/officeDocument/2006/relationships/chart" Target="../charts/chart209.xml"/><Relationship Id="rId228" Type="http://schemas.openxmlformats.org/officeDocument/2006/relationships/chart" Target="../charts/chart230.xml"/><Relationship Id="rId249" Type="http://schemas.openxmlformats.org/officeDocument/2006/relationships/chart" Target="../charts/chart251.xml"/><Relationship Id="rId13" Type="http://schemas.openxmlformats.org/officeDocument/2006/relationships/chart" Target="../charts/chart15.xml"/><Relationship Id="rId109" Type="http://schemas.openxmlformats.org/officeDocument/2006/relationships/chart" Target="../charts/chart111.xml"/><Relationship Id="rId260" Type="http://schemas.openxmlformats.org/officeDocument/2006/relationships/chart" Target="../charts/chart262.xml"/><Relationship Id="rId281" Type="http://schemas.openxmlformats.org/officeDocument/2006/relationships/chart" Target="../charts/chart283.xml"/><Relationship Id="rId34" Type="http://schemas.openxmlformats.org/officeDocument/2006/relationships/chart" Target="../charts/chart36.xml"/><Relationship Id="rId55" Type="http://schemas.openxmlformats.org/officeDocument/2006/relationships/chart" Target="../charts/chart57.xml"/><Relationship Id="rId76" Type="http://schemas.openxmlformats.org/officeDocument/2006/relationships/chart" Target="../charts/chart78.xml"/><Relationship Id="rId97" Type="http://schemas.openxmlformats.org/officeDocument/2006/relationships/chart" Target="../charts/chart99.xml"/><Relationship Id="rId120" Type="http://schemas.openxmlformats.org/officeDocument/2006/relationships/chart" Target="../charts/chart122.xml"/><Relationship Id="rId141" Type="http://schemas.openxmlformats.org/officeDocument/2006/relationships/chart" Target="../charts/chart143.xml"/><Relationship Id="rId7" Type="http://schemas.openxmlformats.org/officeDocument/2006/relationships/chart" Target="../charts/chart9.xml"/><Relationship Id="rId162" Type="http://schemas.openxmlformats.org/officeDocument/2006/relationships/chart" Target="../charts/chart164.xml"/><Relationship Id="rId183" Type="http://schemas.openxmlformats.org/officeDocument/2006/relationships/chart" Target="../charts/chart185.xml"/><Relationship Id="rId218" Type="http://schemas.openxmlformats.org/officeDocument/2006/relationships/chart" Target="../charts/chart220.xml"/><Relationship Id="rId239" Type="http://schemas.openxmlformats.org/officeDocument/2006/relationships/chart" Target="../charts/chart241.xml"/><Relationship Id="rId250" Type="http://schemas.openxmlformats.org/officeDocument/2006/relationships/chart" Target="../charts/chart252.xml"/><Relationship Id="rId271" Type="http://schemas.openxmlformats.org/officeDocument/2006/relationships/chart" Target="../charts/chart273.xml"/><Relationship Id="rId24" Type="http://schemas.openxmlformats.org/officeDocument/2006/relationships/chart" Target="../charts/chart26.xml"/><Relationship Id="rId45" Type="http://schemas.openxmlformats.org/officeDocument/2006/relationships/chart" Target="../charts/chart47.xml"/><Relationship Id="rId66" Type="http://schemas.openxmlformats.org/officeDocument/2006/relationships/chart" Target="../charts/chart68.xml"/><Relationship Id="rId87" Type="http://schemas.openxmlformats.org/officeDocument/2006/relationships/chart" Target="../charts/chart89.xml"/><Relationship Id="rId110" Type="http://schemas.openxmlformats.org/officeDocument/2006/relationships/chart" Target="../charts/chart112.xml"/><Relationship Id="rId131" Type="http://schemas.openxmlformats.org/officeDocument/2006/relationships/chart" Target="../charts/chart133.xml"/><Relationship Id="rId152" Type="http://schemas.openxmlformats.org/officeDocument/2006/relationships/chart" Target="../charts/chart154.xml"/><Relationship Id="rId173" Type="http://schemas.openxmlformats.org/officeDocument/2006/relationships/chart" Target="../charts/chart175.xml"/><Relationship Id="rId194" Type="http://schemas.openxmlformats.org/officeDocument/2006/relationships/chart" Target="../charts/chart196.xml"/><Relationship Id="rId208" Type="http://schemas.openxmlformats.org/officeDocument/2006/relationships/chart" Target="../charts/chart210.xml"/><Relationship Id="rId229" Type="http://schemas.openxmlformats.org/officeDocument/2006/relationships/chart" Target="../charts/chart231.xml"/><Relationship Id="rId240" Type="http://schemas.openxmlformats.org/officeDocument/2006/relationships/chart" Target="../charts/chart242.xml"/><Relationship Id="rId261" Type="http://schemas.openxmlformats.org/officeDocument/2006/relationships/chart" Target="../charts/chart263.xml"/><Relationship Id="rId14" Type="http://schemas.openxmlformats.org/officeDocument/2006/relationships/chart" Target="../charts/chart16.xml"/><Relationship Id="rId35" Type="http://schemas.openxmlformats.org/officeDocument/2006/relationships/chart" Target="../charts/chart37.xml"/><Relationship Id="rId56" Type="http://schemas.openxmlformats.org/officeDocument/2006/relationships/chart" Target="../charts/chart58.xml"/><Relationship Id="rId77" Type="http://schemas.openxmlformats.org/officeDocument/2006/relationships/chart" Target="../charts/chart79.xml"/><Relationship Id="rId100" Type="http://schemas.openxmlformats.org/officeDocument/2006/relationships/chart" Target="../charts/chart102.xml"/><Relationship Id="rId282" Type="http://schemas.openxmlformats.org/officeDocument/2006/relationships/chart" Target="../charts/chart284.xml"/><Relationship Id="rId8" Type="http://schemas.openxmlformats.org/officeDocument/2006/relationships/chart" Target="../charts/chart10.xml"/><Relationship Id="rId98" Type="http://schemas.openxmlformats.org/officeDocument/2006/relationships/chart" Target="../charts/chart100.xml"/><Relationship Id="rId121" Type="http://schemas.openxmlformats.org/officeDocument/2006/relationships/chart" Target="../charts/chart123.xml"/><Relationship Id="rId142" Type="http://schemas.openxmlformats.org/officeDocument/2006/relationships/chart" Target="../charts/chart144.xml"/><Relationship Id="rId163" Type="http://schemas.openxmlformats.org/officeDocument/2006/relationships/chart" Target="../charts/chart165.xml"/><Relationship Id="rId184" Type="http://schemas.openxmlformats.org/officeDocument/2006/relationships/chart" Target="../charts/chart186.xml"/><Relationship Id="rId219" Type="http://schemas.openxmlformats.org/officeDocument/2006/relationships/chart" Target="../charts/chart221.xml"/><Relationship Id="rId230" Type="http://schemas.openxmlformats.org/officeDocument/2006/relationships/chart" Target="../charts/chart232.xml"/><Relationship Id="rId251" Type="http://schemas.openxmlformats.org/officeDocument/2006/relationships/chart" Target="../charts/chart253.xml"/><Relationship Id="rId25" Type="http://schemas.openxmlformats.org/officeDocument/2006/relationships/chart" Target="../charts/chart27.xml"/><Relationship Id="rId46" Type="http://schemas.openxmlformats.org/officeDocument/2006/relationships/chart" Target="../charts/chart48.xml"/><Relationship Id="rId67" Type="http://schemas.openxmlformats.org/officeDocument/2006/relationships/chart" Target="../charts/chart69.xml"/><Relationship Id="rId272" Type="http://schemas.openxmlformats.org/officeDocument/2006/relationships/chart" Target="../charts/chart274.xml"/><Relationship Id="rId88" Type="http://schemas.openxmlformats.org/officeDocument/2006/relationships/chart" Target="../charts/chart90.xml"/><Relationship Id="rId111" Type="http://schemas.openxmlformats.org/officeDocument/2006/relationships/chart" Target="../charts/chart113.xml"/><Relationship Id="rId132" Type="http://schemas.openxmlformats.org/officeDocument/2006/relationships/chart" Target="../charts/chart134.xml"/><Relationship Id="rId153" Type="http://schemas.openxmlformats.org/officeDocument/2006/relationships/chart" Target="../charts/chart155.xml"/><Relationship Id="rId174" Type="http://schemas.openxmlformats.org/officeDocument/2006/relationships/chart" Target="../charts/chart176.xml"/><Relationship Id="rId195" Type="http://schemas.openxmlformats.org/officeDocument/2006/relationships/chart" Target="../charts/chart197.xml"/><Relationship Id="rId209" Type="http://schemas.openxmlformats.org/officeDocument/2006/relationships/chart" Target="../charts/chart211.xml"/><Relationship Id="rId220" Type="http://schemas.openxmlformats.org/officeDocument/2006/relationships/chart" Target="../charts/chart222.xml"/><Relationship Id="rId241" Type="http://schemas.openxmlformats.org/officeDocument/2006/relationships/chart" Target="../charts/chart243.xml"/><Relationship Id="rId15" Type="http://schemas.openxmlformats.org/officeDocument/2006/relationships/chart" Target="../charts/chart17.xml"/><Relationship Id="rId36" Type="http://schemas.openxmlformats.org/officeDocument/2006/relationships/chart" Target="../charts/chart38.xml"/><Relationship Id="rId57" Type="http://schemas.openxmlformats.org/officeDocument/2006/relationships/chart" Target="../charts/chart59.xml"/><Relationship Id="rId262" Type="http://schemas.openxmlformats.org/officeDocument/2006/relationships/chart" Target="../charts/chart264.xml"/><Relationship Id="rId283" Type="http://schemas.openxmlformats.org/officeDocument/2006/relationships/chart" Target="../charts/chart285.xml"/><Relationship Id="rId78" Type="http://schemas.openxmlformats.org/officeDocument/2006/relationships/chart" Target="../charts/chart80.xml"/><Relationship Id="rId99" Type="http://schemas.openxmlformats.org/officeDocument/2006/relationships/chart" Target="../charts/chart101.xml"/><Relationship Id="rId101" Type="http://schemas.openxmlformats.org/officeDocument/2006/relationships/chart" Target="../charts/chart103.xml"/><Relationship Id="rId122" Type="http://schemas.openxmlformats.org/officeDocument/2006/relationships/chart" Target="../charts/chart124.xml"/><Relationship Id="rId143" Type="http://schemas.openxmlformats.org/officeDocument/2006/relationships/chart" Target="../charts/chart145.xml"/><Relationship Id="rId164" Type="http://schemas.openxmlformats.org/officeDocument/2006/relationships/chart" Target="../charts/chart166.xml"/><Relationship Id="rId185" Type="http://schemas.openxmlformats.org/officeDocument/2006/relationships/chart" Target="../charts/chart187.xml"/><Relationship Id="rId9" Type="http://schemas.openxmlformats.org/officeDocument/2006/relationships/chart" Target="../charts/chart11.xml"/><Relationship Id="rId210" Type="http://schemas.openxmlformats.org/officeDocument/2006/relationships/chart" Target="../charts/chart212.xml"/><Relationship Id="rId26" Type="http://schemas.openxmlformats.org/officeDocument/2006/relationships/chart" Target="../charts/chart28.xml"/><Relationship Id="rId231" Type="http://schemas.openxmlformats.org/officeDocument/2006/relationships/chart" Target="../charts/chart233.xml"/><Relationship Id="rId252" Type="http://schemas.openxmlformats.org/officeDocument/2006/relationships/chart" Target="../charts/chart254.xml"/><Relationship Id="rId273" Type="http://schemas.openxmlformats.org/officeDocument/2006/relationships/chart" Target="../charts/chart275.xml"/><Relationship Id="rId47" Type="http://schemas.openxmlformats.org/officeDocument/2006/relationships/chart" Target="../charts/chart49.xml"/><Relationship Id="rId68" Type="http://schemas.openxmlformats.org/officeDocument/2006/relationships/chart" Target="../charts/chart70.xml"/><Relationship Id="rId89" Type="http://schemas.openxmlformats.org/officeDocument/2006/relationships/chart" Target="../charts/chart91.xml"/><Relationship Id="rId112" Type="http://schemas.openxmlformats.org/officeDocument/2006/relationships/chart" Target="../charts/chart114.xml"/><Relationship Id="rId133" Type="http://schemas.openxmlformats.org/officeDocument/2006/relationships/chart" Target="../charts/chart135.xml"/><Relationship Id="rId154" Type="http://schemas.openxmlformats.org/officeDocument/2006/relationships/chart" Target="../charts/chart156.xml"/><Relationship Id="rId175" Type="http://schemas.openxmlformats.org/officeDocument/2006/relationships/chart" Target="../charts/chart177.xml"/><Relationship Id="rId196" Type="http://schemas.openxmlformats.org/officeDocument/2006/relationships/chart" Target="../charts/chart198.xml"/><Relationship Id="rId200" Type="http://schemas.openxmlformats.org/officeDocument/2006/relationships/chart" Target="../charts/chart202.xml"/><Relationship Id="rId16" Type="http://schemas.openxmlformats.org/officeDocument/2006/relationships/chart" Target="../charts/chart18.xml"/><Relationship Id="rId221" Type="http://schemas.openxmlformats.org/officeDocument/2006/relationships/chart" Target="../charts/chart223.xml"/><Relationship Id="rId242" Type="http://schemas.openxmlformats.org/officeDocument/2006/relationships/chart" Target="../charts/chart244.xml"/><Relationship Id="rId263" Type="http://schemas.openxmlformats.org/officeDocument/2006/relationships/chart" Target="../charts/chart265.xml"/><Relationship Id="rId284" Type="http://schemas.openxmlformats.org/officeDocument/2006/relationships/chart" Target="../charts/chart286.xml"/><Relationship Id="rId37" Type="http://schemas.openxmlformats.org/officeDocument/2006/relationships/chart" Target="../charts/chart39.xml"/><Relationship Id="rId58" Type="http://schemas.openxmlformats.org/officeDocument/2006/relationships/chart" Target="../charts/chart60.xml"/><Relationship Id="rId79" Type="http://schemas.openxmlformats.org/officeDocument/2006/relationships/chart" Target="../charts/chart81.xml"/><Relationship Id="rId102" Type="http://schemas.openxmlformats.org/officeDocument/2006/relationships/chart" Target="../charts/chart104.xml"/><Relationship Id="rId123" Type="http://schemas.openxmlformats.org/officeDocument/2006/relationships/chart" Target="../charts/chart125.xml"/><Relationship Id="rId144" Type="http://schemas.openxmlformats.org/officeDocument/2006/relationships/chart" Target="../charts/chart146.xml"/><Relationship Id="rId90" Type="http://schemas.openxmlformats.org/officeDocument/2006/relationships/chart" Target="../charts/chart92.xml"/><Relationship Id="rId165" Type="http://schemas.openxmlformats.org/officeDocument/2006/relationships/chart" Target="../charts/chart167.xml"/><Relationship Id="rId186" Type="http://schemas.openxmlformats.org/officeDocument/2006/relationships/chart" Target="../charts/chart188.xml"/><Relationship Id="rId211" Type="http://schemas.openxmlformats.org/officeDocument/2006/relationships/chart" Target="../charts/chart213.xml"/><Relationship Id="rId232" Type="http://schemas.openxmlformats.org/officeDocument/2006/relationships/chart" Target="../charts/chart234.xml"/><Relationship Id="rId253" Type="http://schemas.openxmlformats.org/officeDocument/2006/relationships/chart" Target="../charts/chart255.xml"/><Relationship Id="rId274" Type="http://schemas.openxmlformats.org/officeDocument/2006/relationships/chart" Target="../charts/chart276.xml"/><Relationship Id="rId27" Type="http://schemas.openxmlformats.org/officeDocument/2006/relationships/chart" Target="../charts/chart29.xml"/><Relationship Id="rId48" Type="http://schemas.openxmlformats.org/officeDocument/2006/relationships/chart" Target="../charts/chart50.xml"/><Relationship Id="rId69" Type="http://schemas.openxmlformats.org/officeDocument/2006/relationships/chart" Target="../charts/chart71.xml"/><Relationship Id="rId113" Type="http://schemas.openxmlformats.org/officeDocument/2006/relationships/chart" Target="../charts/chart115.xml"/><Relationship Id="rId134" Type="http://schemas.openxmlformats.org/officeDocument/2006/relationships/chart" Target="../charts/chart136.xml"/><Relationship Id="rId80" Type="http://schemas.openxmlformats.org/officeDocument/2006/relationships/chart" Target="../charts/chart82.xml"/><Relationship Id="rId155" Type="http://schemas.openxmlformats.org/officeDocument/2006/relationships/chart" Target="../charts/chart157.xml"/><Relationship Id="rId176" Type="http://schemas.openxmlformats.org/officeDocument/2006/relationships/chart" Target="../charts/chart178.xml"/><Relationship Id="rId197" Type="http://schemas.openxmlformats.org/officeDocument/2006/relationships/chart" Target="../charts/chart199.xml"/><Relationship Id="rId201" Type="http://schemas.openxmlformats.org/officeDocument/2006/relationships/chart" Target="../charts/chart203.xml"/><Relationship Id="rId222" Type="http://schemas.openxmlformats.org/officeDocument/2006/relationships/chart" Target="../charts/chart224.xml"/><Relationship Id="rId243" Type="http://schemas.openxmlformats.org/officeDocument/2006/relationships/chart" Target="../charts/chart245.xml"/><Relationship Id="rId264" Type="http://schemas.openxmlformats.org/officeDocument/2006/relationships/chart" Target="../charts/chart266.xml"/><Relationship Id="rId285" Type="http://schemas.openxmlformats.org/officeDocument/2006/relationships/chart" Target="../charts/chart287.xml"/><Relationship Id="rId17" Type="http://schemas.openxmlformats.org/officeDocument/2006/relationships/chart" Target="../charts/chart19.xml"/><Relationship Id="rId38" Type="http://schemas.openxmlformats.org/officeDocument/2006/relationships/chart" Target="../charts/chart40.xml"/><Relationship Id="rId59" Type="http://schemas.openxmlformats.org/officeDocument/2006/relationships/chart" Target="../charts/chart61.xml"/><Relationship Id="rId103" Type="http://schemas.openxmlformats.org/officeDocument/2006/relationships/chart" Target="../charts/chart105.xml"/><Relationship Id="rId124" Type="http://schemas.openxmlformats.org/officeDocument/2006/relationships/chart" Target="../charts/chart126.xml"/><Relationship Id="rId70" Type="http://schemas.openxmlformats.org/officeDocument/2006/relationships/chart" Target="../charts/chart72.xml"/><Relationship Id="rId91" Type="http://schemas.openxmlformats.org/officeDocument/2006/relationships/chart" Target="../charts/chart93.xml"/><Relationship Id="rId145" Type="http://schemas.openxmlformats.org/officeDocument/2006/relationships/chart" Target="../charts/chart147.xml"/><Relationship Id="rId166" Type="http://schemas.openxmlformats.org/officeDocument/2006/relationships/chart" Target="../charts/chart168.xml"/><Relationship Id="rId187" Type="http://schemas.openxmlformats.org/officeDocument/2006/relationships/chart" Target="../charts/chart189.xml"/><Relationship Id="rId1" Type="http://schemas.openxmlformats.org/officeDocument/2006/relationships/chart" Target="../charts/chart3.xml"/><Relationship Id="rId212" Type="http://schemas.openxmlformats.org/officeDocument/2006/relationships/chart" Target="../charts/chart214.xml"/><Relationship Id="rId233" Type="http://schemas.openxmlformats.org/officeDocument/2006/relationships/chart" Target="../charts/chart235.xml"/><Relationship Id="rId254" Type="http://schemas.openxmlformats.org/officeDocument/2006/relationships/chart" Target="../charts/chart256.xml"/><Relationship Id="rId28" Type="http://schemas.openxmlformats.org/officeDocument/2006/relationships/chart" Target="../charts/chart30.xml"/><Relationship Id="rId49" Type="http://schemas.openxmlformats.org/officeDocument/2006/relationships/chart" Target="../charts/chart51.xml"/><Relationship Id="rId114" Type="http://schemas.openxmlformats.org/officeDocument/2006/relationships/chart" Target="../charts/chart116.xml"/><Relationship Id="rId275" Type="http://schemas.openxmlformats.org/officeDocument/2006/relationships/chart" Target="../charts/chart277.xml"/><Relationship Id="rId60" Type="http://schemas.openxmlformats.org/officeDocument/2006/relationships/chart" Target="../charts/chart62.xml"/><Relationship Id="rId81" Type="http://schemas.openxmlformats.org/officeDocument/2006/relationships/chart" Target="../charts/chart83.xml"/><Relationship Id="rId135" Type="http://schemas.openxmlformats.org/officeDocument/2006/relationships/chart" Target="../charts/chart137.xml"/><Relationship Id="rId156" Type="http://schemas.openxmlformats.org/officeDocument/2006/relationships/chart" Target="../charts/chart158.xml"/><Relationship Id="rId177" Type="http://schemas.openxmlformats.org/officeDocument/2006/relationships/chart" Target="../charts/chart179.xml"/><Relationship Id="rId198" Type="http://schemas.openxmlformats.org/officeDocument/2006/relationships/chart" Target="../charts/chart200.xml"/><Relationship Id="rId202" Type="http://schemas.openxmlformats.org/officeDocument/2006/relationships/chart" Target="../charts/chart204.xml"/><Relationship Id="rId223" Type="http://schemas.openxmlformats.org/officeDocument/2006/relationships/chart" Target="../charts/chart225.xml"/><Relationship Id="rId244" Type="http://schemas.openxmlformats.org/officeDocument/2006/relationships/chart" Target="../charts/chart246.xml"/><Relationship Id="rId18" Type="http://schemas.openxmlformats.org/officeDocument/2006/relationships/chart" Target="../charts/chart20.xml"/><Relationship Id="rId39" Type="http://schemas.openxmlformats.org/officeDocument/2006/relationships/chart" Target="../charts/chart41.xml"/><Relationship Id="rId265" Type="http://schemas.openxmlformats.org/officeDocument/2006/relationships/chart" Target="../charts/chart267.xml"/><Relationship Id="rId286" Type="http://schemas.openxmlformats.org/officeDocument/2006/relationships/chart" Target="../charts/chart288.xml"/><Relationship Id="rId50" Type="http://schemas.openxmlformats.org/officeDocument/2006/relationships/chart" Target="../charts/chart52.xml"/><Relationship Id="rId104" Type="http://schemas.openxmlformats.org/officeDocument/2006/relationships/chart" Target="../charts/chart106.xml"/><Relationship Id="rId125" Type="http://schemas.openxmlformats.org/officeDocument/2006/relationships/chart" Target="../charts/chart127.xml"/><Relationship Id="rId146" Type="http://schemas.openxmlformats.org/officeDocument/2006/relationships/chart" Target="../charts/chart148.xml"/><Relationship Id="rId167" Type="http://schemas.openxmlformats.org/officeDocument/2006/relationships/chart" Target="../charts/chart169.xml"/><Relationship Id="rId188" Type="http://schemas.openxmlformats.org/officeDocument/2006/relationships/chart" Target="../charts/chart190.xml"/><Relationship Id="rId71" Type="http://schemas.openxmlformats.org/officeDocument/2006/relationships/chart" Target="../charts/chart73.xml"/><Relationship Id="rId92" Type="http://schemas.openxmlformats.org/officeDocument/2006/relationships/chart" Target="../charts/chart94.xml"/><Relationship Id="rId213" Type="http://schemas.openxmlformats.org/officeDocument/2006/relationships/chart" Target="../charts/chart215.xml"/><Relationship Id="rId234" Type="http://schemas.openxmlformats.org/officeDocument/2006/relationships/chart" Target="../charts/chart236.xml"/><Relationship Id="rId2" Type="http://schemas.openxmlformats.org/officeDocument/2006/relationships/chart" Target="../charts/chart4.xml"/><Relationship Id="rId29" Type="http://schemas.openxmlformats.org/officeDocument/2006/relationships/chart" Target="../charts/chart31.xml"/><Relationship Id="rId255" Type="http://schemas.openxmlformats.org/officeDocument/2006/relationships/chart" Target="../charts/chart257.xml"/><Relationship Id="rId276" Type="http://schemas.openxmlformats.org/officeDocument/2006/relationships/chart" Target="../charts/chart278.xml"/><Relationship Id="rId40" Type="http://schemas.openxmlformats.org/officeDocument/2006/relationships/chart" Target="../charts/chart42.xml"/><Relationship Id="rId115" Type="http://schemas.openxmlformats.org/officeDocument/2006/relationships/chart" Target="../charts/chart117.xml"/><Relationship Id="rId136" Type="http://schemas.openxmlformats.org/officeDocument/2006/relationships/chart" Target="../charts/chart138.xml"/><Relationship Id="rId157" Type="http://schemas.openxmlformats.org/officeDocument/2006/relationships/chart" Target="../charts/chart159.xml"/><Relationship Id="rId178" Type="http://schemas.openxmlformats.org/officeDocument/2006/relationships/chart" Target="../charts/chart180.xml"/><Relationship Id="rId61" Type="http://schemas.openxmlformats.org/officeDocument/2006/relationships/chart" Target="../charts/chart63.xml"/><Relationship Id="rId82" Type="http://schemas.openxmlformats.org/officeDocument/2006/relationships/chart" Target="../charts/chart84.xml"/><Relationship Id="rId199" Type="http://schemas.openxmlformats.org/officeDocument/2006/relationships/chart" Target="../charts/chart201.xml"/><Relationship Id="rId203" Type="http://schemas.openxmlformats.org/officeDocument/2006/relationships/chart" Target="../charts/chart205.xml"/><Relationship Id="rId19" Type="http://schemas.openxmlformats.org/officeDocument/2006/relationships/chart" Target="../charts/chart21.xml"/><Relationship Id="rId224" Type="http://schemas.openxmlformats.org/officeDocument/2006/relationships/chart" Target="../charts/chart226.xml"/><Relationship Id="rId245" Type="http://schemas.openxmlformats.org/officeDocument/2006/relationships/chart" Target="../charts/chart247.xml"/><Relationship Id="rId266" Type="http://schemas.openxmlformats.org/officeDocument/2006/relationships/chart" Target="../charts/chart268.xml"/><Relationship Id="rId287" Type="http://schemas.openxmlformats.org/officeDocument/2006/relationships/chart" Target="../charts/chart289.xml"/><Relationship Id="rId30" Type="http://schemas.openxmlformats.org/officeDocument/2006/relationships/chart" Target="../charts/chart32.xml"/><Relationship Id="rId105" Type="http://schemas.openxmlformats.org/officeDocument/2006/relationships/chart" Target="../charts/chart107.xml"/><Relationship Id="rId126" Type="http://schemas.openxmlformats.org/officeDocument/2006/relationships/chart" Target="../charts/chart128.xml"/><Relationship Id="rId147" Type="http://schemas.openxmlformats.org/officeDocument/2006/relationships/chart" Target="../charts/chart149.xml"/><Relationship Id="rId168" Type="http://schemas.openxmlformats.org/officeDocument/2006/relationships/chart" Target="../charts/chart170.xml"/><Relationship Id="rId51" Type="http://schemas.openxmlformats.org/officeDocument/2006/relationships/chart" Target="../charts/chart53.xml"/><Relationship Id="rId72" Type="http://schemas.openxmlformats.org/officeDocument/2006/relationships/chart" Target="../charts/chart74.xml"/><Relationship Id="rId93" Type="http://schemas.openxmlformats.org/officeDocument/2006/relationships/chart" Target="../charts/chart95.xml"/><Relationship Id="rId189" Type="http://schemas.openxmlformats.org/officeDocument/2006/relationships/chart" Target="../charts/chart191.xml"/><Relationship Id="rId3" Type="http://schemas.openxmlformats.org/officeDocument/2006/relationships/chart" Target="../charts/chart5.xml"/><Relationship Id="rId214" Type="http://schemas.openxmlformats.org/officeDocument/2006/relationships/chart" Target="../charts/chart216.xml"/><Relationship Id="rId235" Type="http://schemas.openxmlformats.org/officeDocument/2006/relationships/chart" Target="../charts/chart237.xml"/><Relationship Id="rId256" Type="http://schemas.openxmlformats.org/officeDocument/2006/relationships/chart" Target="../charts/chart258.xml"/><Relationship Id="rId277" Type="http://schemas.openxmlformats.org/officeDocument/2006/relationships/chart" Target="../charts/chart279.xml"/><Relationship Id="rId116" Type="http://schemas.openxmlformats.org/officeDocument/2006/relationships/chart" Target="../charts/chart118.xml"/><Relationship Id="rId137" Type="http://schemas.openxmlformats.org/officeDocument/2006/relationships/chart" Target="../charts/chart139.xml"/><Relationship Id="rId158" Type="http://schemas.openxmlformats.org/officeDocument/2006/relationships/chart" Target="../charts/chart160.xml"/><Relationship Id="rId20" Type="http://schemas.openxmlformats.org/officeDocument/2006/relationships/chart" Target="../charts/chart22.xml"/><Relationship Id="rId41" Type="http://schemas.openxmlformats.org/officeDocument/2006/relationships/chart" Target="../charts/chart43.xml"/><Relationship Id="rId62" Type="http://schemas.openxmlformats.org/officeDocument/2006/relationships/chart" Target="../charts/chart64.xml"/><Relationship Id="rId83" Type="http://schemas.openxmlformats.org/officeDocument/2006/relationships/chart" Target="../charts/chart85.xml"/><Relationship Id="rId179" Type="http://schemas.openxmlformats.org/officeDocument/2006/relationships/chart" Target="../charts/chart181.xml"/><Relationship Id="rId190" Type="http://schemas.openxmlformats.org/officeDocument/2006/relationships/chart" Target="../charts/chart192.xml"/><Relationship Id="rId204" Type="http://schemas.openxmlformats.org/officeDocument/2006/relationships/chart" Target="../charts/chart206.xml"/><Relationship Id="rId225" Type="http://schemas.openxmlformats.org/officeDocument/2006/relationships/chart" Target="../charts/chart227.xml"/><Relationship Id="rId246" Type="http://schemas.openxmlformats.org/officeDocument/2006/relationships/chart" Target="../charts/chart248.xml"/><Relationship Id="rId267" Type="http://schemas.openxmlformats.org/officeDocument/2006/relationships/chart" Target="../charts/chart269.xml"/><Relationship Id="rId288" Type="http://schemas.openxmlformats.org/officeDocument/2006/relationships/chart" Target="../charts/chart290.xml"/><Relationship Id="rId106" Type="http://schemas.openxmlformats.org/officeDocument/2006/relationships/chart" Target="../charts/chart108.xml"/><Relationship Id="rId127" Type="http://schemas.openxmlformats.org/officeDocument/2006/relationships/chart" Target="../charts/chart129.xml"/><Relationship Id="rId10" Type="http://schemas.openxmlformats.org/officeDocument/2006/relationships/chart" Target="../charts/chart12.xml"/><Relationship Id="rId31" Type="http://schemas.openxmlformats.org/officeDocument/2006/relationships/chart" Target="../charts/chart33.xml"/><Relationship Id="rId52" Type="http://schemas.openxmlformats.org/officeDocument/2006/relationships/chart" Target="../charts/chart54.xml"/><Relationship Id="rId73" Type="http://schemas.openxmlformats.org/officeDocument/2006/relationships/chart" Target="../charts/chart75.xml"/><Relationship Id="rId94" Type="http://schemas.openxmlformats.org/officeDocument/2006/relationships/chart" Target="../charts/chart96.xml"/><Relationship Id="rId148" Type="http://schemas.openxmlformats.org/officeDocument/2006/relationships/chart" Target="../charts/chart150.xml"/><Relationship Id="rId169" Type="http://schemas.openxmlformats.org/officeDocument/2006/relationships/chart" Target="../charts/chart171.xml"/><Relationship Id="rId4" Type="http://schemas.openxmlformats.org/officeDocument/2006/relationships/chart" Target="../charts/chart6.xml"/><Relationship Id="rId180" Type="http://schemas.openxmlformats.org/officeDocument/2006/relationships/chart" Target="../charts/chart182.xml"/><Relationship Id="rId215" Type="http://schemas.openxmlformats.org/officeDocument/2006/relationships/chart" Target="../charts/chart217.xml"/><Relationship Id="rId236" Type="http://schemas.openxmlformats.org/officeDocument/2006/relationships/chart" Target="../charts/chart238.xml"/><Relationship Id="rId257" Type="http://schemas.openxmlformats.org/officeDocument/2006/relationships/chart" Target="../charts/chart259.xml"/><Relationship Id="rId278" Type="http://schemas.openxmlformats.org/officeDocument/2006/relationships/chart" Target="../charts/chart280.xml"/><Relationship Id="rId42" Type="http://schemas.openxmlformats.org/officeDocument/2006/relationships/chart" Target="../charts/chart44.xml"/><Relationship Id="rId84" Type="http://schemas.openxmlformats.org/officeDocument/2006/relationships/chart" Target="../charts/chart86.xml"/><Relationship Id="rId138" Type="http://schemas.openxmlformats.org/officeDocument/2006/relationships/chart" Target="../charts/chart140.xml"/><Relationship Id="rId191" Type="http://schemas.openxmlformats.org/officeDocument/2006/relationships/chart" Target="../charts/chart193.xml"/><Relationship Id="rId205" Type="http://schemas.openxmlformats.org/officeDocument/2006/relationships/chart" Target="../charts/chart207.xml"/><Relationship Id="rId247" Type="http://schemas.openxmlformats.org/officeDocument/2006/relationships/chart" Target="../charts/chart249.xml"/><Relationship Id="rId107" Type="http://schemas.openxmlformats.org/officeDocument/2006/relationships/chart" Target="../charts/chart109.xml"/><Relationship Id="rId289" Type="http://schemas.openxmlformats.org/officeDocument/2006/relationships/image" Target="../media/image2.png"/><Relationship Id="rId11" Type="http://schemas.openxmlformats.org/officeDocument/2006/relationships/chart" Target="../charts/chart13.xml"/><Relationship Id="rId53" Type="http://schemas.openxmlformats.org/officeDocument/2006/relationships/chart" Target="../charts/chart55.xml"/><Relationship Id="rId149" Type="http://schemas.openxmlformats.org/officeDocument/2006/relationships/chart" Target="../charts/chart151.xml"/><Relationship Id="rId95" Type="http://schemas.openxmlformats.org/officeDocument/2006/relationships/chart" Target="../charts/chart97.xml"/><Relationship Id="rId160" Type="http://schemas.openxmlformats.org/officeDocument/2006/relationships/chart" Target="../charts/chart162.xml"/><Relationship Id="rId216" Type="http://schemas.openxmlformats.org/officeDocument/2006/relationships/chart" Target="../charts/chart218.xml"/><Relationship Id="rId258" Type="http://schemas.openxmlformats.org/officeDocument/2006/relationships/chart" Target="../charts/chart260.xml"/><Relationship Id="rId22" Type="http://schemas.openxmlformats.org/officeDocument/2006/relationships/chart" Target="../charts/chart24.xml"/><Relationship Id="rId64" Type="http://schemas.openxmlformats.org/officeDocument/2006/relationships/chart" Target="../charts/chart66.xml"/><Relationship Id="rId118" Type="http://schemas.openxmlformats.org/officeDocument/2006/relationships/chart" Target="../charts/chart120.xml"/><Relationship Id="rId171" Type="http://schemas.openxmlformats.org/officeDocument/2006/relationships/chart" Target="../charts/chart173.xml"/><Relationship Id="rId227" Type="http://schemas.openxmlformats.org/officeDocument/2006/relationships/chart" Target="../charts/chart2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6</xdr:col>
      <xdr:colOff>681534</xdr:colOff>
      <xdr:row>42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160FC5-6FAC-4068-99FE-2C751634E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5424984" cy="81153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6</xdr:col>
      <xdr:colOff>527520</xdr:colOff>
      <xdr:row>4</xdr:row>
      <xdr:rowOff>48607</xdr:rowOff>
    </xdr:to>
    <xdr:sp macro="" textlink="">
      <xdr:nvSpPr>
        <xdr:cNvPr id="2" name="7 CuadroTexto">
          <a:extLst>
            <a:ext uri="{FF2B5EF4-FFF2-40B4-BE49-F238E27FC236}">
              <a16:creationId xmlns:a16="http://schemas.microsoft.com/office/drawing/2014/main" id="{4FA2FE22-801D-4434-B3E9-1B008D43299D}"/>
            </a:ext>
          </a:extLst>
        </xdr:cNvPr>
        <xdr:cNvSpPr txBox="1">
          <a:spLocks noChangeArrowheads="1"/>
        </xdr:cNvSpPr>
      </xdr:nvSpPr>
      <xdr:spPr bwMode="auto">
        <a:xfrm>
          <a:off x="57150" y="38100"/>
          <a:ext cx="5022997" cy="78542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MX" sz="1600" b="1" i="0" u="none" strike="noStrike" baseline="0">
              <a:solidFill>
                <a:schemeClr val="bg1"/>
              </a:solidFill>
              <a:latin typeface="Segoe UI Variable Text" pitchFamily="2" charset="0"/>
              <a:cs typeface="Segoe UI" panose="020B0502040204020203" pitchFamily="34" charset="0"/>
            </a:rPr>
            <a:t>MARZO 2023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0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2012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72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2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75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75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2015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76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6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7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7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78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81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9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92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0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0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81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81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2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2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3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3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23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23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4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4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5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5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86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6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7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7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8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8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9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9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0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0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91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91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2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2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3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3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4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2012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4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4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5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5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6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6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97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97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98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8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01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01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2015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2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3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3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4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5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5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0.06494</cdr:y>
    </cdr:from>
    <cdr:to>
      <cdr:x>0.28418</cdr:x>
      <cdr:y>0.06494</cdr:y>
    </cdr:to>
    <cdr:sp macro="" textlink="">
      <cdr:nvSpPr>
        <cdr:cNvPr id="27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0.06494</cdr:y>
    </cdr:from>
    <cdr:to>
      <cdr:x>0.98798</cdr:x>
      <cdr:y>0.63639</cdr:y>
    </cdr:to>
    <cdr:sp macro="" textlink="">
      <cdr:nvSpPr>
        <cdr:cNvPr id="27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080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6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6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7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7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8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8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09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09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0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0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1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1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2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2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14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14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5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5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6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6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28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2012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7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7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18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8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9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9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0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0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1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1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2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2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3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3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24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24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25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5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28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28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2015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1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1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29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9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0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0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1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1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2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24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3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3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4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4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5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5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36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36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37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7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38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38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2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2012</a:t>
          </a:r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39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9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40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40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41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1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42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2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3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3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44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4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5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6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6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7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7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8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8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5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5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9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9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50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50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51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1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54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54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2015</a:t>
          </a: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56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6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7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7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58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8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9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9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0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0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61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61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6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2012</a:t>
          </a:r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2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2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3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3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4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4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5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5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66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6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7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7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8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8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9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9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0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0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71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71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9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9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2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2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3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34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4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44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5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5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6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6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77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77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78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8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81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81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2015</a:t>
          </a: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82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2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3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3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13854</xdr:rowOff>
    </xdr:from>
    <xdr:to>
      <xdr:col>7</xdr:col>
      <xdr:colOff>0</xdr:colOff>
      <xdr:row>29</xdr:row>
      <xdr:rowOff>13854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EA4782AB-6BD1-4612-B273-DA1D3F2C5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7</xdr:col>
      <xdr:colOff>0</xdr:colOff>
      <xdr:row>57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8D4A6294-89FA-475A-AB76-EB5CEE7DB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1857375</xdr:colOff>
      <xdr:row>0</xdr:row>
      <xdr:rowOff>1</xdr:rowOff>
    </xdr:from>
    <xdr:to>
      <xdr:col>7</xdr:col>
      <xdr:colOff>0</xdr:colOff>
      <xdr:row>1</xdr:row>
      <xdr:rowOff>13421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B757EFEF-BD20-8C53-8599-ADEF4BB9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3150" y="1"/>
          <a:ext cx="3190875" cy="944489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0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0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2012</a:t>
          </a:r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4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4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5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5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6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7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7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8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8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89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89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0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0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1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1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2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2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93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93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44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4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4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4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5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5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6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6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97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7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9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9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0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0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1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1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2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20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3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3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04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04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5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5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2012</a:t>
          </a:r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05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5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0.53993</cdr:x>
      <cdr:y>0.08147</cdr:y>
    </cdr:from>
    <cdr:to>
      <cdr:x>0.53993</cdr:x>
      <cdr:y>0.08147</cdr:y>
    </cdr:to>
    <cdr:sp macro="" textlink="">
      <cdr:nvSpPr>
        <cdr:cNvPr id="308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9164" y="629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0.08038</cdr:y>
    </cdr:from>
    <cdr:to>
      <cdr:x>1</cdr:x>
      <cdr:y>0.65184</cdr:y>
    </cdr:to>
    <cdr:sp macro="" textlink="">
      <cdr:nvSpPr>
        <cdr:cNvPr id="308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44" y="62128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2015</a:t>
          </a:r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0.49927</cdr:x>
      <cdr:y>0.06494</cdr:y>
    </cdr:from>
    <cdr:to>
      <cdr:x>0.49927</cdr:x>
      <cdr:y>0.06494</cdr:y>
    </cdr:to>
    <cdr:sp macro="" textlink="">
      <cdr:nvSpPr>
        <cdr:cNvPr id="309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99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9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0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0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1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1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2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2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3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3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4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4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5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5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16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16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48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8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17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7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18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18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19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9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20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20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21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1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22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2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3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3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24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4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5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5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6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6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9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9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2012</a:t>
          </a:r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7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8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87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9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9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30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30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31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1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34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34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35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5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6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6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7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7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8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8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52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52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9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9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40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40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42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2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3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3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4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4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5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5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46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6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7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7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8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8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9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9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53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3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2012</a:t>
          </a:r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0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0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51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51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2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2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3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3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4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4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5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5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6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6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57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57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6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58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8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6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61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61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56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0.06994</cdr:y>
    </cdr:from>
    <cdr:to>
      <cdr:x>0.98798</cdr:x>
      <cdr:y>0.6414</cdr:y>
    </cdr:to>
    <cdr:sp macro="" textlink="">
      <cdr:nvSpPr>
        <cdr:cNvPr id="56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7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62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2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27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3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3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7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4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4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7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5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5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7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6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6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7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7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7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7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8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7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69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69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7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0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0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7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1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1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57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7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2012</a:t>
          </a:r>
        </a:p>
      </cdr:txBody>
    </cdr:sp>
  </cdr:relSizeAnchor>
</c:userShapes>
</file>

<file path=xl/drawings/drawing28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2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2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8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73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73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8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4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4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8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5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5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6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6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8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77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7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8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8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8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79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79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8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0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0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8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81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81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0.51788</cdr:x>
      <cdr:y>0.06798</cdr:y>
    </cdr:from>
    <cdr:to>
      <cdr:x>0.51788</cdr:x>
      <cdr:y>0.06798</cdr:y>
    </cdr:to>
    <cdr:sp macro="" textlink="">
      <cdr:nvSpPr>
        <cdr:cNvPr id="60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4793" y="5303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0.06776</cdr:y>
    </cdr:from>
    <cdr:to>
      <cdr:x>1</cdr:x>
      <cdr:y>0.63922</cdr:y>
    </cdr:to>
    <cdr:sp macro="" textlink="">
      <cdr:nvSpPr>
        <cdr:cNvPr id="60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246" y="5287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2015</a:t>
          </a:r>
        </a:p>
      </cdr:txBody>
    </cdr:sp>
  </cdr:relSizeAnchor>
</c:userShapes>
</file>

<file path=xl/drawings/drawing29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2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2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9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84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84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9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85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5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93.xml><?xml version="1.0" encoding="utf-8"?>
<c:userShapes xmlns:c="http://schemas.openxmlformats.org/drawingml/2006/chart">
  <cdr:relSizeAnchor xmlns:cdr="http://schemas.openxmlformats.org/drawingml/2006/chartDrawing">
    <cdr:from>
      <cdr:x>0.28296</cdr:x>
      <cdr:y>0.03263</cdr:y>
    </cdr:from>
    <cdr:to>
      <cdr:x>0.28296</cdr:x>
      <cdr:y>0.03263</cdr:y>
    </cdr:to>
    <cdr:sp macro="" textlink="">
      <cdr:nvSpPr>
        <cdr:cNvPr id="420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394" y="11287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0.02182</cdr:x>
      <cdr:y>0.01489</cdr:y>
    </cdr:from>
    <cdr:to>
      <cdr:x>0.98994</cdr:x>
      <cdr:y>0.20725</cdr:y>
    </cdr:to>
    <cdr:sp macro="" textlink="">
      <cdr:nvSpPr>
        <cdr:cNvPr id="420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005" y="57203"/>
          <a:ext cx="4792025" cy="7392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Enero-Marzo 2023</a:t>
          </a:r>
        </a:p>
      </cdr:txBody>
    </cdr:sp>
  </cdr:relSizeAnchor>
</c:userShapes>
</file>

<file path=xl/drawings/drawing294.xml><?xml version="1.0" encoding="utf-8"?>
<c:userShapes xmlns:c="http://schemas.openxmlformats.org/drawingml/2006/chart">
  <cdr:relSizeAnchor xmlns:cdr="http://schemas.openxmlformats.org/drawingml/2006/chartDrawing">
    <cdr:from>
      <cdr:x>0.17316</cdr:x>
      <cdr:y>0.01408</cdr:y>
    </cdr:from>
    <cdr:to>
      <cdr:x>0.17316</cdr:x>
      <cdr:y>0.01408</cdr:y>
    </cdr:to>
    <cdr:sp macro="" textlink="">
      <cdr:nvSpPr>
        <cdr:cNvPr id="421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091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0.01408</cdr:y>
    </cdr:from>
    <cdr:to>
      <cdr:x>0.95993</cdr:x>
      <cdr:y>0.19408</cdr:y>
    </cdr:to>
    <cdr:sp macro="" textlink="">
      <cdr:nvSpPr>
        <cdr:cNvPr id="421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56" y="54360"/>
          <a:ext cx="4596005" cy="6949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/>
          <a:r>
            <a:rPr lang="es-MX" sz="12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Enero-Marzo 2022</a:t>
          </a:r>
          <a:endParaRPr lang="es-MX" sz="12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29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8</xdr:row>
      <xdr:rowOff>97154</xdr:rowOff>
    </xdr:from>
    <xdr:to>
      <xdr:col>5</xdr:col>
      <xdr:colOff>438150</xdr:colOff>
      <xdr:row>27</xdr:row>
      <xdr:rowOff>88899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75A6D7-0CB0-4E79-B79B-71C1B30F8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8</xdr:row>
      <xdr:rowOff>82551</xdr:rowOff>
    </xdr:from>
    <xdr:to>
      <xdr:col>8</xdr:col>
      <xdr:colOff>238125</xdr:colOff>
      <xdr:row>27</xdr:row>
      <xdr:rowOff>82551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142BA4-DF39-4829-A211-12B105E27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428625</xdr:colOff>
      <xdr:row>8</xdr:row>
      <xdr:rowOff>79375</xdr:rowOff>
    </xdr:from>
    <xdr:to>
      <xdr:col>3</xdr:col>
      <xdr:colOff>149225</xdr:colOff>
      <xdr:row>27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BCE34C-35BB-4FE6-A19F-F55001581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114300</xdr:colOff>
      <xdr:row>38</xdr:row>
      <xdr:rowOff>108156</xdr:rowOff>
    </xdr:from>
    <xdr:to>
      <xdr:col>8</xdr:col>
      <xdr:colOff>381000</xdr:colOff>
      <xdr:row>61</xdr:row>
      <xdr:rowOff>139700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303EBFF-BE19-373F-483B-05AD7C72FA5A}"/>
            </a:ext>
          </a:extLst>
        </xdr:cNvPr>
        <xdr:cNvGrpSpPr/>
      </xdr:nvGrpSpPr>
      <xdr:grpSpPr>
        <a:xfrm>
          <a:off x="190500" y="8404431"/>
          <a:ext cx="9858375" cy="3517694"/>
          <a:chOff x="742598" y="9276354"/>
          <a:chExt cx="11307296" cy="3271533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DF06A06E-4402-4C61-96DC-C41C66AB83DF}"/>
              </a:ext>
            </a:extLst>
          </xdr:cNvPr>
          <xdr:cNvGraphicFramePr>
            <a:graphicFrameLocks/>
          </xdr:cNvGraphicFramePr>
        </xdr:nvGraphicFramePr>
        <xdr:xfrm>
          <a:off x="4640206" y="9292228"/>
          <a:ext cx="3791355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C99D1744-B4A8-4FA2-8634-543FEE23E4FE}"/>
              </a:ext>
            </a:extLst>
          </xdr:cNvPr>
          <xdr:cNvGraphicFramePr>
            <a:graphicFrameLocks/>
          </xdr:cNvGraphicFramePr>
        </xdr:nvGraphicFramePr>
        <xdr:xfrm>
          <a:off x="8646398" y="9291654"/>
          <a:ext cx="3403496" cy="32562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9B14674E-6D73-4A40-A5E2-ADD37F33934B}"/>
              </a:ext>
            </a:extLst>
          </xdr:cNvPr>
          <xdr:cNvGraphicFramePr>
            <a:graphicFrameLocks/>
          </xdr:cNvGraphicFramePr>
        </xdr:nvGraphicFramePr>
        <xdr:xfrm>
          <a:off x="742598" y="9276354"/>
          <a:ext cx="3666294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 editAs="oneCell">
    <xdr:from>
      <xdr:col>5</xdr:col>
      <xdr:colOff>866775</xdr:colOff>
      <xdr:row>0</xdr:row>
      <xdr:rowOff>0</xdr:rowOff>
    </xdr:from>
    <xdr:to>
      <xdr:col>9</xdr:col>
      <xdr:colOff>0</xdr:colOff>
      <xdr:row>1</xdr:row>
      <xdr:rowOff>14154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496924-35CA-49E2-BD78-29EE9724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91375" y="0"/>
          <a:ext cx="3067050" cy="966654"/>
        </a:xfrm>
        <a:prstGeom prst="rect">
          <a:avLst/>
        </a:prstGeom>
      </xdr:spPr>
    </xdr:pic>
    <xdr:clientData/>
  </xdr:twoCellAnchor>
</xdr:wsDr>
</file>

<file path=xl/drawings/drawing296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0.0165</cdr:y>
    </cdr:from>
    <cdr:to>
      <cdr:x>0.97178</cdr:x>
      <cdr:y>0.19787</cdr:y>
    </cdr:to>
    <cdr:sp macro="" textlink="">
      <cdr:nvSpPr>
        <cdr:cNvPr id="5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81" y="51204"/>
          <a:ext cx="2990239" cy="5628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MERCADO DE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RENTA FIJA NACIONAL 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 - MARZO 2023</a:t>
          </a:r>
          <a:endParaRPr lang="es-EC" sz="900" b="1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297.xml><?xml version="1.0" encoding="utf-8"?>
<c:userShapes xmlns:c="http://schemas.openxmlformats.org/drawingml/2006/chart">
  <cdr:relSizeAnchor xmlns:cdr="http://schemas.openxmlformats.org/drawingml/2006/chartDrawing">
    <cdr:from>
      <cdr:x>0.03768</cdr:x>
      <cdr:y>0.00655</cdr:y>
    </cdr:from>
    <cdr:to>
      <cdr:x>0.97484</cdr:x>
      <cdr:y>0.20132</cdr:y>
    </cdr:to>
    <cdr:sp macro="" textlink="">
      <cdr:nvSpPr>
        <cdr:cNvPr id="6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31" y="18904"/>
          <a:ext cx="2838611" cy="562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MERCADO DE RENTA VARIABLE NACIONAL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 - MARZO 2023</a:t>
          </a:r>
        </a:p>
      </cdr:txBody>
    </cdr:sp>
  </cdr:relSizeAnchor>
</c:userShapes>
</file>

<file path=xl/drawings/drawing298.xml><?xml version="1.0" encoding="utf-8"?>
<c:userShapes xmlns:c="http://schemas.openxmlformats.org/drawingml/2006/chart">
  <cdr:relSizeAnchor xmlns:cdr="http://schemas.openxmlformats.org/drawingml/2006/chartDrawing">
    <cdr:from>
      <cdr:x>0.01582</cdr:x>
      <cdr:y>0.01799</cdr:y>
    </cdr:from>
    <cdr:to>
      <cdr:x>0.97474</cdr:x>
      <cdr:y>0.25844</cdr:y>
    </cdr:to>
    <cdr:sp macro="" textlink="">
      <cdr:nvSpPr>
        <cdr:cNvPr id="7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91" y="48236"/>
          <a:ext cx="2872553" cy="644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FIJA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 MARZO 2023</a:t>
          </a:r>
          <a:endParaRPr lang="es-EC" sz="9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299.xml><?xml version="1.0" encoding="utf-8"?>
<c:userShapes xmlns:c="http://schemas.openxmlformats.org/drawingml/2006/chart">
  <cdr:relSizeAnchor xmlns:cdr="http://schemas.openxmlformats.org/drawingml/2006/chartDrawing">
    <cdr:from>
      <cdr:x>0.0166</cdr:x>
      <cdr:y>0.02196</cdr:y>
    </cdr:from>
    <cdr:to>
      <cdr:x>0.97056</cdr:x>
      <cdr:y>0.21164</cdr:y>
    </cdr:to>
    <cdr:sp macro="" textlink="">
      <cdr:nvSpPr>
        <cdr:cNvPr id="8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90" y="59298"/>
          <a:ext cx="2941743" cy="512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VOLUMEN DE OPERACIONES AJUSTADO EN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EL MERCADO NACIONAL</a:t>
          </a:r>
          <a:endParaRPr lang="es-MX" sz="1000" b="1" i="0" u="none" strike="noStrike" baseline="0">
            <a:solidFill>
              <a:srgbClr val="000000"/>
            </a:solidFill>
            <a:latin typeface="Segoe UI Variable Display Semib" pitchFamily="2" charset="0"/>
            <a:cs typeface="Arial"/>
          </a:endParaRP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+mn-cs"/>
            </a:rPr>
            <a:t>ENERO - MARZO 2023</a:t>
          </a:r>
          <a:endParaRPr lang="es-EC" sz="900">
            <a:effectLst/>
            <a:latin typeface="Segoe UI Variable Display Semib" pitchFamily="2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0.0708</cdr:y>
    </cdr:to>
    <cdr:sp macro="" textlink="">
      <cdr:nvSpPr>
        <cdr:cNvPr id="445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0.46746</cdr:x>
      <cdr:y>0.06494</cdr:y>
    </cdr:from>
    <cdr:to>
      <cdr:x>0.46746</cdr:x>
      <cdr:y>0.06494</cdr:y>
    </cdr:to>
    <cdr:sp macro="" textlink="">
      <cdr:nvSpPr>
        <cdr:cNvPr id="61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52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61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2014</a:t>
          </a:r>
        </a:p>
      </cdr:txBody>
    </cdr:sp>
  </cdr:relSizeAnchor>
</c:userShapes>
</file>

<file path=xl/drawings/drawing300.xml><?xml version="1.0" encoding="utf-8"?>
<c:userShapes xmlns:c="http://schemas.openxmlformats.org/drawingml/2006/chart">
  <cdr:relSizeAnchor xmlns:cdr="http://schemas.openxmlformats.org/drawingml/2006/chartDrawing">
    <cdr:from>
      <cdr:x>0.01902</cdr:x>
      <cdr:y>0.01799</cdr:y>
    </cdr:from>
    <cdr:to>
      <cdr:x>0.98825</cdr:x>
      <cdr:y>0.23393</cdr:y>
    </cdr:to>
    <cdr:sp macro="" textlink="">
      <cdr:nvSpPr>
        <cdr:cNvPr id="9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51" y="50800"/>
          <a:ext cx="3000375" cy="571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VARIABLE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 - MARZO 2023</a:t>
          </a:r>
          <a:endParaRPr lang="es-EC" sz="9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0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54</xdr:row>
      <xdr:rowOff>61652</xdr:rowOff>
    </xdr:from>
    <xdr:to>
      <xdr:col>13</xdr:col>
      <xdr:colOff>457200</xdr:colOff>
      <xdr:row>61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A3D043D2-358B-4645-8821-5EACB2B4543D}"/>
            </a:ext>
          </a:extLst>
        </xdr:cNvPr>
        <xdr:cNvSpPr>
          <a:spLocks noChangeArrowheads="1"/>
        </xdr:cNvSpPr>
      </xdr:nvSpPr>
      <xdr:spPr bwMode="auto">
        <a:xfrm>
          <a:off x="2655570" y="18730652"/>
          <a:ext cx="17137380" cy="151464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valores valores Silvercross, Picaval, Probrokers, Kapital One y Másvalores 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colocado en los cinco primeros lugares en el ranking de negociación del mes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volumen ajustado!</a:t>
          </a:r>
        </a:p>
      </xdr:txBody>
    </xdr:sp>
    <xdr:clientData/>
  </xdr:twoCellAnchor>
  <xdr:twoCellAnchor editAs="oneCell">
    <xdr:from>
      <xdr:col>12</xdr:col>
      <xdr:colOff>517071</xdr:colOff>
      <xdr:row>0</xdr:row>
      <xdr:rowOff>13607</xdr:rowOff>
    </xdr:from>
    <xdr:to>
      <xdr:col>15</xdr:col>
      <xdr:colOff>19049</xdr:colOff>
      <xdr:row>1</xdr:row>
      <xdr:rowOff>7262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0260FD-7894-4079-A664-5F00E2CE1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0" y="13607"/>
          <a:ext cx="3284764" cy="974730"/>
        </a:xfrm>
        <a:prstGeom prst="rect">
          <a:avLst/>
        </a:prstGeom>
      </xdr:spPr>
    </xdr:pic>
    <xdr:clientData/>
  </xdr:twoCellAnchor>
</xdr:wsDr>
</file>

<file path=xl/drawings/drawing30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1996440</xdr:colOff>
      <xdr:row>55</xdr:row>
      <xdr:rowOff>15932</xdr:rowOff>
    </xdr:from>
    <xdr:to>
      <xdr:col>13</xdr:col>
      <xdr:colOff>426720</xdr:colOff>
      <xdr:row>62</xdr:row>
      <xdr:rowOff>101831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47A839EF-3E32-4646-9F7B-B0F9B27302AF}"/>
            </a:ext>
          </a:extLst>
        </xdr:cNvPr>
        <xdr:cNvSpPr>
          <a:spLocks noChangeArrowheads="1"/>
        </xdr:cNvSpPr>
      </xdr:nvSpPr>
      <xdr:spPr bwMode="auto">
        <a:xfrm>
          <a:off x="2346960" y="18121052"/>
          <a:ext cx="17526000" cy="148797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marL="0" indent="0"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¡ Felicitamos a las casas de valores Silvercross, Probrokers, Picaval, Másvalores, y Plusbursátil por haberse colocado en los cinco primeros lugares en el ranking de negociación del mes por volumen ajustado!</a:t>
          </a:r>
        </a:p>
      </xdr:txBody>
    </xdr:sp>
    <xdr:clientData/>
  </xdr:twoCellAnchor>
  <xdr:twoCellAnchor editAs="oneCell">
    <xdr:from>
      <xdr:col>11</xdr:col>
      <xdr:colOff>1673679</xdr:colOff>
      <xdr:row>0</xdr:row>
      <xdr:rowOff>13607</xdr:rowOff>
    </xdr:from>
    <xdr:to>
      <xdr:col>15</xdr:col>
      <xdr:colOff>19050</xdr:colOff>
      <xdr:row>1</xdr:row>
      <xdr:rowOff>13839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24F375-5217-40B8-8D4B-BB0332FD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22786" y="13607"/>
          <a:ext cx="4087585" cy="1211268"/>
        </a:xfrm>
        <a:prstGeom prst="rect">
          <a:avLst/>
        </a:prstGeom>
      </xdr:spPr>
    </xdr:pic>
    <xdr:clientData/>
  </xdr:twoCellAnchor>
</xdr:wsDr>
</file>

<file path=xl/drawings/drawing30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1242447</xdr:colOff>
      <xdr:row>0</xdr:row>
      <xdr:rowOff>0</xdr:rowOff>
    </xdr:from>
    <xdr:to>
      <xdr:col>12</xdr:col>
      <xdr:colOff>631371</xdr:colOff>
      <xdr:row>1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248659-79AB-4224-A224-13ED8FE1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6590" y="0"/>
          <a:ext cx="4178639" cy="1238250"/>
        </a:xfrm>
        <a:prstGeom prst="rect">
          <a:avLst/>
        </a:prstGeom>
      </xdr:spPr>
    </xdr:pic>
    <xdr:clientData/>
  </xdr:twoCellAnchor>
</xdr:wsDr>
</file>

<file path=xl/drawings/drawing30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151849</xdr:colOff>
      <xdr:row>0</xdr:row>
      <xdr:rowOff>0</xdr:rowOff>
    </xdr:from>
    <xdr:to>
      <xdr:col>7</xdr:col>
      <xdr:colOff>9726</xdr:colOff>
      <xdr:row>1</xdr:row>
      <xdr:rowOff>16311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63783C-EA69-43E3-A80B-FCBE888E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4566" y="0"/>
          <a:ext cx="4247660" cy="1258702"/>
        </a:xfrm>
        <a:prstGeom prst="rect">
          <a:avLst/>
        </a:prstGeom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0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0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1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1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7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7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8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8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81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81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82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2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86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86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87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7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0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0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0.07123</cdr:y>
    </cdr:to>
    <cdr:sp macro="" textlink="">
      <cdr:nvSpPr>
        <cdr:cNvPr id="446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1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1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94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94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95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5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8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8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9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9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02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02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3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3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06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06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7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7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10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10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5</xdr:col>
      <xdr:colOff>19050</xdr:colOff>
      <xdr:row>1</xdr:row>
      <xdr:rowOff>13420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845A3D-5B21-4534-8450-96712897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3190875" cy="946870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11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1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14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14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115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5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20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20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2015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21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1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2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2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3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3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4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4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5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5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6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6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FA9D2C-92CE-4AB8-A544-5FD4A78B8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791558-1566-4235-BABD-05F179CFB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ED91A6-20D6-49E6-A21D-4616BD5D1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BC61C7-8BE5-4D0D-8160-0B5B865DC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40F310-71F5-456D-ACD5-40AE46BB5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16E3F62-92C4-4BB7-8CC4-9CED9B777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E6A2A1-8B56-450B-A9C5-E814B537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A1E9FF-43D9-412A-AB6F-FBD250ABC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1F4CF6F-8102-45E3-AAB5-668D63CB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69C9550-ED3B-4FB9-A10A-963113A9B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B3A6F8-E100-4925-8026-35FF11CDB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4D47A03-ADC2-4FE4-9D72-6A3D604C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A305802-B627-48B7-BBCE-728581EC2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E32C429-8318-4687-9685-C4C3C63DE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53C966E-F1F5-4735-827C-DC392DA35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4C16C21-F01D-4C72-9D7F-6DC2918A3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45913F8-E0FA-4D9E-98F2-7B7C3C11A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83461827-01BA-4321-BE6B-5F74156FE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C2EF8A26-9D87-4A0C-AF3B-63D0B95D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AA47EE1-1FE0-4142-8F06-3B0211A63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472A3EF-789F-4F59-9003-356BF9DCB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B809967-1BE7-4B7D-886E-23096290B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DFF736FF-7435-4A51-96BB-721F7134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44A733F-809C-4436-850E-E6B12C15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8EA5D59-54F1-4896-B2C7-4682C9E37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63C4225-016D-4BC6-8378-1089D6DA3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BEE833E-6F94-4249-A42C-580E1FA2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2C9C1380-4F58-4EB0-963E-0583C916F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40AA59E1-5491-4029-AC8C-3AC4E512D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8C3B6B5F-B601-4413-B361-23184C817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61BCDCA0-07B6-4805-B29D-20F17D756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F254B9FD-2C97-4D0C-9E03-45CC123A3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A822AF80-230F-4287-A56A-97CC5BE5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4EAE0C80-6E89-49A7-AA7A-A4DBD929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B9A293D-9A68-42EB-839B-59D8FAD76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FB3A8328-318C-442B-9393-97D17D00A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D080C61F-7DEB-4633-A8A1-09DBB341D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744E8EE3-669F-4809-8FC6-418E6CE33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35837BE0-4171-4C50-8B76-D7D33BCCF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161F713C-E59C-49CA-BCEE-22625874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FB26D753-C1E8-4CB2-A15F-96A6D1C2C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D88765C-C0D1-4C57-838E-DA8628546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BD642786-3EB5-464B-825D-2B0C4026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A7D1C87E-68CE-410E-AF84-238F435B5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59BC6F21-918B-435A-A304-5F029C185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DB177F56-4D75-4F5E-A17B-04D849A15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CD7DB55-BA31-4441-80DA-1498DABEB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86DB80C0-4159-46CA-A540-E455EDA6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A62438D7-4238-4ABC-AD84-35D7BBB7F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5E33E1E9-FF88-4395-A6DB-47FA8E4DA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1C84DC6-0FE3-42DD-BDB7-118003D52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D6284128-6903-4DFB-BE2D-A82D1B9E4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BF150DAB-89F5-42B3-8C53-5005605DD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48336C2F-0673-453E-9938-BFB9F6609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90D7F1B0-C384-4FAB-9A4A-C26BE99E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9276829B-D6B6-4812-8EDC-2D17021C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6B0E75CF-8A33-4681-BA70-0F6EAE764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70351044-ED6B-4403-854B-3ED11E6B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3BDD57FD-7B53-4092-9104-0F99AB851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FC849308-13A4-4A83-9D1E-A7BD1A72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8738EC63-7FDF-43B9-86BA-33219DCDC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F3F1D371-EC13-461A-B354-A473A8288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1CA4DE15-4D50-4C68-B829-3CD8A6FCC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B40AF9A5-6C73-4017-A2E6-C950D256D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4BA23B0C-9B03-4CE0-AA23-6284D94E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73A61E10-1981-4181-8957-11220B0D3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5C821743-AE11-4804-94EB-27031E9CB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4F150E89-046F-493B-8A7E-C6100970B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D63D1164-61A9-4AC6-A36C-456BE92EA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1FC5BB22-D222-40DE-AAE3-8689A4E1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2" name="Gráfico 71">
          <a:extLst>
            <a:ext uri="{FF2B5EF4-FFF2-40B4-BE49-F238E27FC236}">
              <a16:creationId xmlns:a16="http://schemas.microsoft.com/office/drawing/2014/main" id="{C50ACBBA-ACD4-4550-AB5C-4A14A2A77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3" name="Gráfico 72">
          <a:extLst>
            <a:ext uri="{FF2B5EF4-FFF2-40B4-BE49-F238E27FC236}">
              <a16:creationId xmlns:a16="http://schemas.microsoft.com/office/drawing/2014/main" id="{5F206A12-7FFF-44FA-87E0-4A10F1975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19095D41-9A7A-4AF6-A412-CB49D385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A7216CEB-293E-40DA-88EA-3C155E1C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14659812-3AD2-48DF-B310-EB3C5DE5A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8199EE52-8E60-4B59-9307-312D48816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5AFF6DC9-2676-4B09-95AB-981B06FFA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7073F594-170C-48C1-A9B1-0D5DAF9EE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54F4592D-3621-454F-87BF-33B2C5542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E3BEA4E8-4889-4059-A8ED-15D114F2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F6D75008-C172-4664-A9A7-E3C11E31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AD5C24CD-0797-41CD-9F3F-F84D665C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EBA56CA9-BA5E-4F6A-A018-9CEFAFF98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BD2D783E-5BCF-47D8-86A3-133B90B5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60126C76-FAC1-4530-A163-FEBA849C6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E97F8818-1020-43C7-9AD5-2EE4CCD9F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B22CE923-4CA6-4C1E-80F6-9649D3AB1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AFE04920-DD34-4E4C-82E2-20C4C538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C8C7480F-B84E-456A-AD9F-1FD829AE1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1" name="Gráfico 90">
          <a:extLst>
            <a:ext uri="{FF2B5EF4-FFF2-40B4-BE49-F238E27FC236}">
              <a16:creationId xmlns:a16="http://schemas.microsoft.com/office/drawing/2014/main" id="{9F22895E-D863-4B8B-84AC-57C12BA0F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2" name="Gráfico 91">
          <a:extLst>
            <a:ext uri="{FF2B5EF4-FFF2-40B4-BE49-F238E27FC236}">
              <a16:creationId xmlns:a16="http://schemas.microsoft.com/office/drawing/2014/main" id="{06F8A4F8-5832-47CB-9AE7-C39278034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3" name="Gráfico 92">
          <a:extLst>
            <a:ext uri="{FF2B5EF4-FFF2-40B4-BE49-F238E27FC236}">
              <a16:creationId xmlns:a16="http://schemas.microsoft.com/office/drawing/2014/main" id="{D1F5DBFB-312E-4EF1-BB9C-C1837138C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E4057F2C-8806-4095-8275-FAD9E9DA5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E18E611B-C077-4790-B97C-34E2DD9E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EE563A1D-B9B6-4758-940B-9D24E32DD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95DC1428-E968-4936-90B1-43DC9AD6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5F10CB3F-4E70-4D63-898C-944359E2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1F8BD578-D555-484E-9065-AD52A377B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78465171-AB1F-4C98-A1DF-AC1CA939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54112DCC-2DED-4056-B21E-95886C76E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5E5DFD2F-2CB6-420E-982B-505D16B9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C3C7EF42-B7D0-444B-8D4A-177A09CA4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DECC6F0A-BA5D-4AC2-B0BA-D5C00CA54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F856CFE0-5E9B-4BB0-B1B1-C164E2652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AF425296-47BD-40FC-93D3-83199DE20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BE8DEF14-EB93-4153-91D5-FA010F63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2E94F4B0-C29B-4920-B8EB-AEADAE6D3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885286A8-3DC9-4370-85EC-97C774FB5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416FB38-DF5F-4637-850F-00840AD7E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5D3442C4-6994-4486-B818-B2284E54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7E12EDB2-A67B-4D4B-8F1C-3EF3402F4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B5CD11AF-A5C4-426C-B6EF-0DA2D9B03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89C11A0C-7912-4BD3-97B2-6AA9C9AFF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5E9506AE-1878-4DE9-807E-20B14440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A709E290-FF5F-42BA-A20B-A08B9B2E3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6839B68C-0182-4E5C-9473-6F1984C8D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8" name="Gráfico 117">
          <a:extLst>
            <a:ext uri="{FF2B5EF4-FFF2-40B4-BE49-F238E27FC236}">
              <a16:creationId xmlns:a16="http://schemas.microsoft.com/office/drawing/2014/main" id="{4904DE61-E85E-4CCE-8D7B-9EADB7CF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9" name="Gráfico 118">
          <a:extLst>
            <a:ext uri="{FF2B5EF4-FFF2-40B4-BE49-F238E27FC236}">
              <a16:creationId xmlns:a16="http://schemas.microsoft.com/office/drawing/2014/main" id="{79263D60-300D-4115-BF7C-5E9BA27D6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id="{1BE888EF-51FE-4D32-981A-C1682E79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CAA791AB-483E-4146-8DA1-D48C6AF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7CCFCDB5-2403-4621-A09D-25CF9AAE8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67B4BC07-B5D4-447E-A2A4-40F659511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4" name="Gráfico 123">
          <a:extLst>
            <a:ext uri="{FF2B5EF4-FFF2-40B4-BE49-F238E27FC236}">
              <a16:creationId xmlns:a16="http://schemas.microsoft.com/office/drawing/2014/main" id="{04FEDE45-5A8C-4505-9BC1-C2158A1A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5" name="Gráfico 124">
          <a:extLst>
            <a:ext uri="{FF2B5EF4-FFF2-40B4-BE49-F238E27FC236}">
              <a16:creationId xmlns:a16="http://schemas.microsoft.com/office/drawing/2014/main" id="{B23D0A83-F24E-4A72-B3DB-55D2C87FD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A6B46381-D4C2-4DAB-924C-13D4D679F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7" name="Gráfico 126">
          <a:extLst>
            <a:ext uri="{FF2B5EF4-FFF2-40B4-BE49-F238E27FC236}">
              <a16:creationId xmlns:a16="http://schemas.microsoft.com/office/drawing/2014/main" id="{D8CD06C5-608E-4B60-B8A9-C3AAC1F9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74FBF553-F8B0-421D-A08C-637A9B40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7186D3DE-D707-4A4E-8F99-FC0E619A5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0" name="Gráfico 129">
          <a:extLst>
            <a:ext uri="{FF2B5EF4-FFF2-40B4-BE49-F238E27FC236}">
              <a16:creationId xmlns:a16="http://schemas.microsoft.com/office/drawing/2014/main" id="{CB6C6C57-81E9-41BE-A9A2-6932E8786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1" name="Gráfico 130">
          <a:extLst>
            <a:ext uri="{FF2B5EF4-FFF2-40B4-BE49-F238E27FC236}">
              <a16:creationId xmlns:a16="http://schemas.microsoft.com/office/drawing/2014/main" id="{7DA4B4A4-39E3-4BD8-8177-C9A72C16E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C341FDED-4711-4558-84BD-9383F01E8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3" name="Gráfico 132">
          <a:extLst>
            <a:ext uri="{FF2B5EF4-FFF2-40B4-BE49-F238E27FC236}">
              <a16:creationId xmlns:a16="http://schemas.microsoft.com/office/drawing/2014/main" id="{8F072E19-7BE7-44CC-AF81-1B919A55D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4" name="Gráfico 133">
          <a:extLst>
            <a:ext uri="{FF2B5EF4-FFF2-40B4-BE49-F238E27FC236}">
              <a16:creationId xmlns:a16="http://schemas.microsoft.com/office/drawing/2014/main" id="{21C62C0E-79D5-49F2-AD8B-D657BCD6A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5" name="Gráfico 134">
          <a:extLst>
            <a:ext uri="{FF2B5EF4-FFF2-40B4-BE49-F238E27FC236}">
              <a16:creationId xmlns:a16="http://schemas.microsoft.com/office/drawing/2014/main" id="{E4E21A18-8C4B-47C2-84D4-2B051FE24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6" name="Gráfico 135">
          <a:extLst>
            <a:ext uri="{FF2B5EF4-FFF2-40B4-BE49-F238E27FC236}">
              <a16:creationId xmlns:a16="http://schemas.microsoft.com/office/drawing/2014/main" id="{7928D0D2-BF54-4A84-9A7A-EA554E0A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6226545F-DF83-4CF0-9571-8EB7AA17D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3D865CC8-465F-4500-912E-BB1EC3E00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4C11A727-8419-4D2D-A6F0-91A2D1530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FDB757E2-3DDB-4986-B526-544305C2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68428273-C028-473F-AAAB-C292D24DF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786A3455-DBC6-4339-B5D1-159D6D904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12D7CA42-1084-4982-B50F-034D1862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123A7E11-2442-4929-807C-D66B3759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5" name="Gráfico 144">
          <a:extLst>
            <a:ext uri="{FF2B5EF4-FFF2-40B4-BE49-F238E27FC236}">
              <a16:creationId xmlns:a16="http://schemas.microsoft.com/office/drawing/2014/main" id="{C76B8270-4F4B-44AF-A504-1A2C30E6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6" name="Gráfico 145">
          <a:extLst>
            <a:ext uri="{FF2B5EF4-FFF2-40B4-BE49-F238E27FC236}">
              <a16:creationId xmlns:a16="http://schemas.microsoft.com/office/drawing/2014/main" id="{4B1C3B07-A9D2-4C74-B6A2-0E0904AD8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7" name="Gráfico 146">
          <a:extLst>
            <a:ext uri="{FF2B5EF4-FFF2-40B4-BE49-F238E27FC236}">
              <a16:creationId xmlns:a16="http://schemas.microsoft.com/office/drawing/2014/main" id="{59BF33EB-CE83-4291-924B-036F56D19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8" name="Gráfico 147">
          <a:extLst>
            <a:ext uri="{FF2B5EF4-FFF2-40B4-BE49-F238E27FC236}">
              <a16:creationId xmlns:a16="http://schemas.microsoft.com/office/drawing/2014/main" id="{E8730513-AB36-49FA-B80E-F89492EB6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9" name="Gráfico 148">
          <a:extLst>
            <a:ext uri="{FF2B5EF4-FFF2-40B4-BE49-F238E27FC236}">
              <a16:creationId xmlns:a16="http://schemas.microsoft.com/office/drawing/2014/main" id="{4FA1EEE1-10D4-4B6A-95A5-F1C9048D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0" name="Gráfico 149">
          <a:extLst>
            <a:ext uri="{FF2B5EF4-FFF2-40B4-BE49-F238E27FC236}">
              <a16:creationId xmlns:a16="http://schemas.microsoft.com/office/drawing/2014/main" id="{8EF70D1A-BB1B-4E5B-946C-4DF317AF6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2A8BD55D-A51E-46E3-A18A-B1933D500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2" name="Gráfico 151">
          <a:extLst>
            <a:ext uri="{FF2B5EF4-FFF2-40B4-BE49-F238E27FC236}">
              <a16:creationId xmlns:a16="http://schemas.microsoft.com/office/drawing/2014/main" id="{BEB2C32B-0577-4E25-808F-E8C5A17EE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3" name="Gráfico 152">
          <a:extLst>
            <a:ext uri="{FF2B5EF4-FFF2-40B4-BE49-F238E27FC236}">
              <a16:creationId xmlns:a16="http://schemas.microsoft.com/office/drawing/2014/main" id="{FF2B1EDF-EDE5-40C4-A072-CA6EE1AA3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4" name="Gráfico 153">
          <a:extLst>
            <a:ext uri="{FF2B5EF4-FFF2-40B4-BE49-F238E27FC236}">
              <a16:creationId xmlns:a16="http://schemas.microsoft.com/office/drawing/2014/main" id="{0CBFF5A5-40F6-4169-A380-4047D5386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5" name="Gráfico 154">
          <a:extLst>
            <a:ext uri="{FF2B5EF4-FFF2-40B4-BE49-F238E27FC236}">
              <a16:creationId xmlns:a16="http://schemas.microsoft.com/office/drawing/2014/main" id="{0BDB5673-E43F-4231-8CAC-6958C14A7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6" name="Gráfico 155">
          <a:extLst>
            <a:ext uri="{FF2B5EF4-FFF2-40B4-BE49-F238E27FC236}">
              <a16:creationId xmlns:a16="http://schemas.microsoft.com/office/drawing/2014/main" id="{9F9B4434-BDC3-4B74-ACC7-5CA30E43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7" name="Gráfico 156">
          <a:extLst>
            <a:ext uri="{FF2B5EF4-FFF2-40B4-BE49-F238E27FC236}">
              <a16:creationId xmlns:a16="http://schemas.microsoft.com/office/drawing/2014/main" id="{01433CEC-B0A3-4C34-AF52-F1F98568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8" name="Gráfico 157">
          <a:extLst>
            <a:ext uri="{FF2B5EF4-FFF2-40B4-BE49-F238E27FC236}">
              <a16:creationId xmlns:a16="http://schemas.microsoft.com/office/drawing/2014/main" id="{99C8A96D-6106-438A-8784-9EC62A408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9" name="Gráfico 158">
          <a:extLst>
            <a:ext uri="{FF2B5EF4-FFF2-40B4-BE49-F238E27FC236}">
              <a16:creationId xmlns:a16="http://schemas.microsoft.com/office/drawing/2014/main" id="{E54FFF6E-2D82-4AA9-8422-292AB189E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0" name="Gráfico 159">
          <a:extLst>
            <a:ext uri="{FF2B5EF4-FFF2-40B4-BE49-F238E27FC236}">
              <a16:creationId xmlns:a16="http://schemas.microsoft.com/office/drawing/2014/main" id="{4F22FFB5-D347-4292-A627-CB6A9B55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1" name="Gráfico 160">
          <a:extLst>
            <a:ext uri="{FF2B5EF4-FFF2-40B4-BE49-F238E27FC236}">
              <a16:creationId xmlns:a16="http://schemas.microsoft.com/office/drawing/2014/main" id="{B4F09302-DF61-4F65-A762-0294E5A7F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2" name="Gráfico 161">
          <a:extLst>
            <a:ext uri="{FF2B5EF4-FFF2-40B4-BE49-F238E27FC236}">
              <a16:creationId xmlns:a16="http://schemas.microsoft.com/office/drawing/2014/main" id="{4C35B2C4-5699-4F02-BC90-3540E0D1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3" name="Gráfico 162">
          <a:extLst>
            <a:ext uri="{FF2B5EF4-FFF2-40B4-BE49-F238E27FC236}">
              <a16:creationId xmlns:a16="http://schemas.microsoft.com/office/drawing/2014/main" id="{DA8D9848-F00C-4AFE-BB4F-E623DCC3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4" name="Gráfico 163">
          <a:extLst>
            <a:ext uri="{FF2B5EF4-FFF2-40B4-BE49-F238E27FC236}">
              <a16:creationId xmlns:a16="http://schemas.microsoft.com/office/drawing/2014/main" id="{2265DEFC-0CA0-41D1-BB07-A54287EB7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5" name="Gráfico 164">
          <a:extLst>
            <a:ext uri="{FF2B5EF4-FFF2-40B4-BE49-F238E27FC236}">
              <a16:creationId xmlns:a16="http://schemas.microsoft.com/office/drawing/2014/main" id="{4ED7D0E3-B420-4322-8BE9-72E5833C7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6" name="Gráfico 165">
          <a:extLst>
            <a:ext uri="{FF2B5EF4-FFF2-40B4-BE49-F238E27FC236}">
              <a16:creationId xmlns:a16="http://schemas.microsoft.com/office/drawing/2014/main" id="{763C35A4-25C3-4072-B599-C607F2DE6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7" name="Gráfico 166">
          <a:extLst>
            <a:ext uri="{FF2B5EF4-FFF2-40B4-BE49-F238E27FC236}">
              <a16:creationId xmlns:a16="http://schemas.microsoft.com/office/drawing/2014/main" id="{6CEE6B62-DE9E-4FAB-806A-7143D559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8" name="Gráfico 167">
          <a:extLst>
            <a:ext uri="{FF2B5EF4-FFF2-40B4-BE49-F238E27FC236}">
              <a16:creationId xmlns:a16="http://schemas.microsoft.com/office/drawing/2014/main" id="{8C6A3C44-44C1-49FE-BB4B-680E63CB3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4141F842-B8E8-423C-BEA9-27623D45D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0" name="Gráfico 169">
          <a:extLst>
            <a:ext uri="{FF2B5EF4-FFF2-40B4-BE49-F238E27FC236}">
              <a16:creationId xmlns:a16="http://schemas.microsoft.com/office/drawing/2014/main" id="{823B53BF-8791-4F27-9ED0-378C8FD71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1" name="Gráfico 170">
          <a:extLst>
            <a:ext uri="{FF2B5EF4-FFF2-40B4-BE49-F238E27FC236}">
              <a16:creationId xmlns:a16="http://schemas.microsoft.com/office/drawing/2014/main" id="{F0830B4F-31C7-4041-90BF-CD82816AA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2" name="Gráfico 171">
          <a:extLst>
            <a:ext uri="{FF2B5EF4-FFF2-40B4-BE49-F238E27FC236}">
              <a16:creationId xmlns:a16="http://schemas.microsoft.com/office/drawing/2014/main" id="{19AB3C8D-65DA-4319-AF2A-7F9BB566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946B3606-0A31-485C-986A-5B36CB077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id="{413C3C22-CFEF-44D5-81AB-B6A147B2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id="{E0A71562-849E-444F-860C-D53B26D48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id="{18C2E75E-93EA-48F8-93B4-CE486A527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7" name="Gráfico 176">
          <a:extLst>
            <a:ext uri="{FF2B5EF4-FFF2-40B4-BE49-F238E27FC236}">
              <a16:creationId xmlns:a16="http://schemas.microsoft.com/office/drawing/2014/main" id="{C43ABF02-57B0-44CA-B62D-6E19E8EE9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8" name="Gráfico 177">
          <a:extLst>
            <a:ext uri="{FF2B5EF4-FFF2-40B4-BE49-F238E27FC236}">
              <a16:creationId xmlns:a16="http://schemas.microsoft.com/office/drawing/2014/main" id="{86BAF73E-11A3-4E40-AB9C-56E2F845F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874F8291-DDFB-4642-A89B-3E3245976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51D849D8-B46C-4025-8767-2043952DA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1" name="Gráfico 180">
          <a:extLst>
            <a:ext uri="{FF2B5EF4-FFF2-40B4-BE49-F238E27FC236}">
              <a16:creationId xmlns:a16="http://schemas.microsoft.com/office/drawing/2014/main" id="{9018C7E0-034B-4715-A675-68733059D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2" name="Gráfico 181">
          <a:extLst>
            <a:ext uri="{FF2B5EF4-FFF2-40B4-BE49-F238E27FC236}">
              <a16:creationId xmlns:a16="http://schemas.microsoft.com/office/drawing/2014/main" id="{B230C811-1E15-4DC2-A94F-E69D3031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A9C9C820-23F9-45A3-A0CC-6AA29B2A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4" name="Gráfico 183">
          <a:extLst>
            <a:ext uri="{FF2B5EF4-FFF2-40B4-BE49-F238E27FC236}">
              <a16:creationId xmlns:a16="http://schemas.microsoft.com/office/drawing/2014/main" id="{280A171C-9D77-4E86-B6C5-472E8C575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5" name="Gráfico 184">
          <a:extLst>
            <a:ext uri="{FF2B5EF4-FFF2-40B4-BE49-F238E27FC236}">
              <a16:creationId xmlns:a16="http://schemas.microsoft.com/office/drawing/2014/main" id="{76858E13-A8F6-47A2-ABEF-A051EDE43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3C855461-CF50-4F2A-96AA-5468CACEB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7" name="Gráfico 186">
          <a:extLst>
            <a:ext uri="{FF2B5EF4-FFF2-40B4-BE49-F238E27FC236}">
              <a16:creationId xmlns:a16="http://schemas.microsoft.com/office/drawing/2014/main" id="{060C4A41-94E7-4B0A-A6CC-D49A761B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8" name="Gráfico 187">
          <a:extLst>
            <a:ext uri="{FF2B5EF4-FFF2-40B4-BE49-F238E27FC236}">
              <a16:creationId xmlns:a16="http://schemas.microsoft.com/office/drawing/2014/main" id="{10747FF7-8561-4348-B7D9-AB73AFDEE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9" name="Gráfico 188">
          <a:extLst>
            <a:ext uri="{FF2B5EF4-FFF2-40B4-BE49-F238E27FC236}">
              <a16:creationId xmlns:a16="http://schemas.microsoft.com/office/drawing/2014/main" id="{DB905E2E-913E-4C5D-A52A-2E3574A0B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0" name="Gráfico 189">
          <a:extLst>
            <a:ext uri="{FF2B5EF4-FFF2-40B4-BE49-F238E27FC236}">
              <a16:creationId xmlns:a16="http://schemas.microsoft.com/office/drawing/2014/main" id="{21E3B72A-E74E-42A6-8659-771840229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1" name="Gráfico 190">
          <a:extLst>
            <a:ext uri="{FF2B5EF4-FFF2-40B4-BE49-F238E27FC236}">
              <a16:creationId xmlns:a16="http://schemas.microsoft.com/office/drawing/2014/main" id="{5C9A29C5-69B9-4468-8554-6D96A1B85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2" name="Gráfico 191">
          <a:extLst>
            <a:ext uri="{FF2B5EF4-FFF2-40B4-BE49-F238E27FC236}">
              <a16:creationId xmlns:a16="http://schemas.microsoft.com/office/drawing/2014/main" id="{57EBC0DF-A484-46F0-A329-7AA08D372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3" name="Gráfico 192">
          <a:extLst>
            <a:ext uri="{FF2B5EF4-FFF2-40B4-BE49-F238E27FC236}">
              <a16:creationId xmlns:a16="http://schemas.microsoft.com/office/drawing/2014/main" id="{7B27B23D-0217-432D-98FE-30D0AEA3F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F0A6B1F3-2422-481A-8EBB-92D817352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5" name="Gráfico 194">
          <a:extLst>
            <a:ext uri="{FF2B5EF4-FFF2-40B4-BE49-F238E27FC236}">
              <a16:creationId xmlns:a16="http://schemas.microsoft.com/office/drawing/2014/main" id="{65A8BFCF-D6D1-4669-A817-58C07F9FA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8E858B09-7118-4789-BC98-74C221621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7" name="Gráfico 196">
          <a:extLst>
            <a:ext uri="{FF2B5EF4-FFF2-40B4-BE49-F238E27FC236}">
              <a16:creationId xmlns:a16="http://schemas.microsoft.com/office/drawing/2014/main" id="{F8A92176-D2A5-4027-9655-8827B7875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8" name="Gráfico 197">
          <a:extLst>
            <a:ext uri="{FF2B5EF4-FFF2-40B4-BE49-F238E27FC236}">
              <a16:creationId xmlns:a16="http://schemas.microsoft.com/office/drawing/2014/main" id="{AB2B8A06-ABE2-4826-A165-62C43F09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9" name="Gráfico 198">
          <a:extLst>
            <a:ext uri="{FF2B5EF4-FFF2-40B4-BE49-F238E27FC236}">
              <a16:creationId xmlns:a16="http://schemas.microsoft.com/office/drawing/2014/main" id="{451A9242-A182-41FC-9C71-7449BB7D9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0" name="Gráfico 199">
          <a:extLst>
            <a:ext uri="{FF2B5EF4-FFF2-40B4-BE49-F238E27FC236}">
              <a16:creationId xmlns:a16="http://schemas.microsoft.com/office/drawing/2014/main" id="{5E84C282-4F94-4140-8DF1-1F3B6C129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1" name="Gráfico 200">
          <a:extLst>
            <a:ext uri="{FF2B5EF4-FFF2-40B4-BE49-F238E27FC236}">
              <a16:creationId xmlns:a16="http://schemas.microsoft.com/office/drawing/2014/main" id="{EF7183DC-B49D-4A7C-82BA-5855B94A4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2" name="Gráfico 201">
          <a:extLst>
            <a:ext uri="{FF2B5EF4-FFF2-40B4-BE49-F238E27FC236}">
              <a16:creationId xmlns:a16="http://schemas.microsoft.com/office/drawing/2014/main" id="{38D8F12A-DA4E-42A9-84F0-7D7B4A692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3" name="Gráfico 202">
          <a:extLst>
            <a:ext uri="{FF2B5EF4-FFF2-40B4-BE49-F238E27FC236}">
              <a16:creationId xmlns:a16="http://schemas.microsoft.com/office/drawing/2014/main" id="{DB01BF82-7A9A-40BE-AFD6-6ACD52512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4" name="Gráfico 203">
          <a:extLst>
            <a:ext uri="{FF2B5EF4-FFF2-40B4-BE49-F238E27FC236}">
              <a16:creationId xmlns:a16="http://schemas.microsoft.com/office/drawing/2014/main" id="{E89CC722-37EC-4015-8E51-2DA424FFD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5" name="Gráfico 204">
          <a:extLst>
            <a:ext uri="{FF2B5EF4-FFF2-40B4-BE49-F238E27FC236}">
              <a16:creationId xmlns:a16="http://schemas.microsoft.com/office/drawing/2014/main" id="{D8DEDEC8-576A-43E8-96CC-666D135A2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6" name="Gráfico 205">
          <a:extLst>
            <a:ext uri="{FF2B5EF4-FFF2-40B4-BE49-F238E27FC236}">
              <a16:creationId xmlns:a16="http://schemas.microsoft.com/office/drawing/2014/main" id="{AE699A4A-65AD-402B-AD93-D44775C7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7" name="Gráfico 206">
          <a:extLst>
            <a:ext uri="{FF2B5EF4-FFF2-40B4-BE49-F238E27FC236}">
              <a16:creationId xmlns:a16="http://schemas.microsoft.com/office/drawing/2014/main" id="{1183E9BA-5699-497D-AADD-51215B30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8" name="Gráfico 207">
          <a:extLst>
            <a:ext uri="{FF2B5EF4-FFF2-40B4-BE49-F238E27FC236}">
              <a16:creationId xmlns:a16="http://schemas.microsoft.com/office/drawing/2014/main" id="{41F2429A-D94E-4A1B-8820-1B67735F4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9" name="Gráfico 208">
          <a:extLst>
            <a:ext uri="{FF2B5EF4-FFF2-40B4-BE49-F238E27FC236}">
              <a16:creationId xmlns:a16="http://schemas.microsoft.com/office/drawing/2014/main" id="{864898C1-6646-4ABE-8886-24756CE3E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0" name="Gráfico 209">
          <a:extLst>
            <a:ext uri="{FF2B5EF4-FFF2-40B4-BE49-F238E27FC236}">
              <a16:creationId xmlns:a16="http://schemas.microsoft.com/office/drawing/2014/main" id="{56B6CC46-C307-483F-93ED-E7434379C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1" name="Gráfico 210">
          <a:extLst>
            <a:ext uri="{FF2B5EF4-FFF2-40B4-BE49-F238E27FC236}">
              <a16:creationId xmlns:a16="http://schemas.microsoft.com/office/drawing/2014/main" id="{BB184BE5-8646-4953-93F9-AF7F2D974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2" name="Gráfico 211">
          <a:extLst>
            <a:ext uri="{FF2B5EF4-FFF2-40B4-BE49-F238E27FC236}">
              <a16:creationId xmlns:a16="http://schemas.microsoft.com/office/drawing/2014/main" id="{34C893FF-DC84-4469-A9EE-8B8A53ED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3" name="Gráfico 212">
          <a:extLst>
            <a:ext uri="{FF2B5EF4-FFF2-40B4-BE49-F238E27FC236}">
              <a16:creationId xmlns:a16="http://schemas.microsoft.com/office/drawing/2014/main" id="{134526E0-3922-4CB4-A014-8AAA1DD77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4" name="Gráfico 213">
          <a:extLst>
            <a:ext uri="{FF2B5EF4-FFF2-40B4-BE49-F238E27FC236}">
              <a16:creationId xmlns:a16="http://schemas.microsoft.com/office/drawing/2014/main" id="{F567F5D7-C3A5-4D90-B733-FEE3ED24E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5" name="Gráfico 214">
          <a:extLst>
            <a:ext uri="{FF2B5EF4-FFF2-40B4-BE49-F238E27FC236}">
              <a16:creationId xmlns:a16="http://schemas.microsoft.com/office/drawing/2014/main" id="{D60A2476-FF36-4AD8-91F9-68C12DC86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6" name="Gráfico 215">
          <a:extLst>
            <a:ext uri="{FF2B5EF4-FFF2-40B4-BE49-F238E27FC236}">
              <a16:creationId xmlns:a16="http://schemas.microsoft.com/office/drawing/2014/main" id="{E5B33E4F-534A-45ED-88F1-DA0151AFA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7" name="Gráfico 216">
          <a:extLst>
            <a:ext uri="{FF2B5EF4-FFF2-40B4-BE49-F238E27FC236}">
              <a16:creationId xmlns:a16="http://schemas.microsoft.com/office/drawing/2014/main" id="{DBA76822-1A34-4C3B-A267-49470D6F5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8" name="Gráfico 217">
          <a:extLst>
            <a:ext uri="{FF2B5EF4-FFF2-40B4-BE49-F238E27FC236}">
              <a16:creationId xmlns:a16="http://schemas.microsoft.com/office/drawing/2014/main" id="{928983EE-CCF4-4849-8DCB-E60ABF146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9" name="Gráfico 218">
          <a:extLst>
            <a:ext uri="{FF2B5EF4-FFF2-40B4-BE49-F238E27FC236}">
              <a16:creationId xmlns:a16="http://schemas.microsoft.com/office/drawing/2014/main" id="{8DD31AC9-7A56-4371-A712-DDCB93FD0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0" name="Gráfico 219">
          <a:extLst>
            <a:ext uri="{FF2B5EF4-FFF2-40B4-BE49-F238E27FC236}">
              <a16:creationId xmlns:a16="http://schemas.microsoft.com/office/drawing/2014/main" id="{D6E6D2E3-3EA2-4AB8-B927-217BEBBA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1" name="Gráfico 220">
          <a:extLst>
            <a:ext uri="{FF2B5EF4-FFF2-40B4-BE49-F238E27FC236}">
              <a16:creationId xmlns:a16="http://schemas.microsoft.com/office/drawing/2014/main" id="{17D45E39-FEB6-4359-96BD-2284F3B4A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2" name="Gráfico 221">
          <a:extLst>
            <a:ext uri="{FF2B5EF4-FFF2-40B4-BE49-F238E27FC236}">
              <a16:creationId xmlns:a16="http://schemas.microsoft.com/office/drawing/2014/main" id="{A5A86E14-4064-4EF0-B2EB-8E19CDBD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3" name="Gráfico 222">
          <a:extLst>
            <a:ext uri="{FF2B5EF4-FFF2-40B4-BE49-F238E27FC236}">
              <a16:creationId xmlns:a16="http://schemas.microsoft.com/office/drawing/2014/main" id="{1CDC7D6D-4553-4D6F-86A7-12F795A0C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4" name="Gráfico 223">
          <a:extLst>
            <a:ext uri="{FF2B5EF4-FFF2-40B4-BE49-F238E27FC236}">
              <a16:creationId xmlns:a16="http://schemas.microsoft.com/office/drawing/2014/main" id="{33243191-2CD1-47BE-B48E-548D00A45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5" name="Gráfico 224">
          <a:extLst>
            <a:ext uri="{FF2B5EF4-FFF2-40B4-BE49-F238E27FC236}">
              <a16:creationId xmlns:a16="http://schemas.microsoft.com/office/drawing/2014/main" id="{1788E1B1-1632-4FD7-B567-99E2CD817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6" name="Gráfico 225">
          <a:extLst>
            <a:ext uri="{FF2B5EF4-FFF2-40B4-BE49-F238E27FC236}">
              <a16:creationId xmlns:a16="http://schemas.microsoft.com/office/drawing/2014/main" id="{CFC2CF5B-07FA-4C4F-B7C4-F73C178B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7" name="Gráfico 226">
          <a:extLst>
            <a:ext uri="{FF2B5EF4-FFF2-40B4-BE49-F238E27FC236}">
              <a16:creationId xmlns:a16="http://schemas.microsoft.com/office/drawing/2014/main" id="{CF0AABE4-EA1A-4D8D-85E1-CD9B81743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8" name="Gráfico 227">
          <a:extLst>
            <a:ext uri="{FF2B5EF4-FFF2-40B4-BE49-F238E27FC236}">
              <a16:creationId xmlns:a16="http://schemas.microsoft.com/office/drawing/2014/main" id="{F38352D1-D5E1-4DBA-B1BA-EF44A8A80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9" name="Gráfico 228">
          <a:extLst>
            <a:ext uri="{FF2B5EF4-FFF2-40B4-BE49-F238E27FC236}">
              <a16:creationId xmlns:a16="http://schemas.microsoft.com/office/drawing/2014/main" id="{DF313D05-9657-4988-99C6-5DC9FE28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0" name="Gráfico 229">
          <a:extLst>
            <a:ext uri="{FF2B5EF4-FFF2-40B4-BE49-F238E27FC236}">
              <a16:creationId xmlns:a16="http://schemas.microsoft.com/office/drawing/2014/main" id="{F117D28F-E103-40A3-8DCE-2DB5EFC50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1" name="Gráfico 230">
          <a:extLst>
            <a:ext uri="{FF2B5EF4-FFF2-40B4-BE49-F238E27FC236}">
              <a16:creationId xmlns:a16="http://schemas.microsoft.com/office/drawing/2014/main" id="{180DAD69-7BC2-45B0-99B9-ECD488758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2" name="Gráfico 231">
          <a:extLst>
            <a:ext uri="{FF2B5EF4-FFF2-40B4-BE49-F238E27FC236}">
              <a16:creationId xmlns:a16="http://schemas.microsoft.com/office/drawing/2014/main" id="{2C1FB992-8A48-4EE0-98AC-A815CFD61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3" name="Gráfico 232">
          <a:extLst>
            <a:ext uri="{FF2B5EF4-FFF2-40B4-BE49-F238E27FC236}">
              <a16:creationId xmlns:a16="http://schemas.microsoft.com/office/drawing/2014/main" id="{8DCFC2DE-FD3B-4CCA-8C8F-6D9CE4107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4" name="Gráfico 233">
          <a:extLst>
            <a:ext uri="{FF2B5EF4-FFF2-40B4-BE49-F238E27FC236}">
              <a16:creationId xmlns:a16="http://schemas.microsoft.com/office/drawing/2014/main" id="{C36B418D-3CE0-4333-A196-35B458107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5" name="Gráfico 234">
          <a:extLst>
            <a:ext uri="{FF2B5EF4-FFF2-40B4-BE49-F238E27FC236}">
              <a16:creationId xmlns:a16="http://schemas.microsoft.com/office/drawing/2014/main" id="{0AA0F297-B702-4BAB-A629-E61240FED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6" name="Gráfico 235">
          <a:extLst>
            <a:ext uri="{FF2B5EF4-FFF2-40B4-BE49-F238E27FC236}">
              <a16:creationId xmlns:a16="http://schemas.microsoft.com/office/drawing/2014/main" id="{F3DF4207-3AD4-4F79-BD38-188AC543F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7" name="Gráfico 236">
          <a:extLst>
            <a:ext uri="{FF2B5EF4-FFF2-40B4-BE49-F238E27FC236}">
              <a16:creationId xmlns:a16="http://schemas.microsoft.com/office/drawing/2014/main" id="{5B9E52DB-699E-4419-AB87-28614FFF0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8" name="Gráfico 237">
          <a:extLst>
            <a:ext uri="{FF2B5EF4-FFF2-40B4-BE49-F238E27FC236}">
              <a16:creationId xmlns:a16="http://schemas.microsoft.com/office/drawing/2014/main" id="{C7FD963D-B14A-4300-A997-5B81CDD43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9" name="Gráfico 238">
          <a:extLst>
            <a:ext uri="{FF2B5EF4-FFF2-40B4-BE49-F238E27FC236}">
              <a16:creationId xmlns:a16="http://schemas.microsoft.com/office/drawing/2014/main" id="{593DD010-91BA-4135-9C36-DFD0AEF73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0" name="Gráfico 239">
          <a:extLst>
            <a:ext uri="{FF2B5EF4-FFF2-40B4-BE49-F238E27FC236}">
              <a16:creationId xmlns:a16="http://schemas.microsoft.com/office/drawing/2014/main" id="{4286F067-93F1-43DD-B7D8-6552C9177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1" name="Gráfico 240">
          <a:extLst>
            <a:ext uri="{FF2B5EF4-FFF2-40B4-BE49-F238E27FC236}">
              <a16:creationId xmlns:a16="http://schemas.microsoft.com/office/drawing/2014/main" id="{61CB8F93-5B70-451B-AB71-C2D49EB63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2" name="Gráfico 241">
          <a:extLst>
            <a:ext uri="{FF2B5EF4-FFF2-40B4-BE49-F238E27FC236}">
              <a16:creationId xmlns:a16="http://schemas.microsoft.com/office/drawing/2014/main" id="{A6BB13AF-26C3-460A-B5B7-C1F33E6E3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3" name="Gráfico 242">
          <a:extLst>
            <a:ext uri="{FF2B5EF4-FFF2-40B4-BE49-F238E27FC236}">
              <a16:creationId xmlns:a16="http://schemas.microsoft.com/office/drawing/2014/main" id="{A2121F41-E927-4C7A-88F7-6DEFCEE8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4" name="Gráfico 243">
          <a:extLst>
            <a:ext uri="{FF2B5EF4-FFF2-40B4-BE49-F238E27FC236}">
              <a16:creationId xmlns:a16="http://schemas.microsoft.com/office/drawing/2014/main" id="{C0665C79-B880-4B0F-B7C6-44FB8181A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5" name="Gráfico 244">
          <a:extLst>
            <a:ext uri="{FF2B5EF4-FFF2-40B4-BE49-F238E27FC236}">
              <a16:creationId xmlns:a16="http://schemas.microsoft.com/office/drawing/2014/main" id="{73D316F6-C59E-4BB1-AA03-33F0AC4AA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6" name="Gráfico 245">
          <a:extLst>
            <a:ext uri="{FF2B5EF4-FFF2-40B4-BE49-F238E27FC236}">
              <a16:creationId xmlns:a16="http://schemas.microsoft.com/office/drawing/2014/main" id="{1595532D-163F-4C0B-99E9-6D21DD371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7" name="Gráfico 246">
          <a:extLst>
            <a:ext uri="{FF2B5EF4-FFF2-40B4-BE49-F238E27FC236}">
              <a16:creationId xmlns:a16="http://schemas.microsoft.com/office/drawing/2014/main" id="{4CC7FE52-81D3-4355-A8B3-1BF898830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8" name="Gráfico 247">
          <a:extLst>
            <a:ext uri="{FF2B5EF4-FFF2-40B4-BE49-F238E27FC236}">
              <a16:creationId xmlns:a16="http://schemas.microsoft.com/office/drawing/2014/main" id="{1B8E4214-D457-49CC-B281-698B36116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9" name="Gráfico 248">
          <a:extLst>
            <a:ext uri="{FF2B5EF4-FFF2-40B4-BE49-F238E27FC236}">
              <a16:creationId xmlns:a16="http://schemas.microsoft.com/office/drawing/2014/main" id="{8C0372A0-83CB-4EF7-AE6C-2F489E1F8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0" name="Gráfico 249">
          <a:extLst>
            <a:ext uri="{FF2B5EF4-FFF2-40B4-BE49-F238E27FC236}">
              <a16:creationId xmlns:a16="http://schemas.microsoft.com/office/drawing/2014/main" id="{966D26B6-A7CB-4B7C-91DB-95B7E401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1" name="Gráfico 250">
          <a:extLst>
            <a:ext uri="{FF2B5EF4-FFF2-40B4-BE49-F238E27FC236}">
              <a16:creationId xmlns:a16="http://schemas.microsoft.com/office/drawing/2014/main" id="{21B6DC20-9C18-4138-98A0-884C5EB3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2" name="Gráfico 251">
          <a:extLst>
            <a:ext uri="{FF2B5EF4-FFF2-40B4-BE49-F238E27FC236}">
              <a16:creationId xmlns:a16="http://schemas.microsoft.com/office/drawing/2014/main" id="{6C3ED830-0CC2-4453-B255-5C18D99C6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3" name="Gráfico 252">
          <a:extLst>
            <a:ext uri="{FF2B5EF4-FFF2-40B4-BE49-F238E27FC236}">
              <a16:creationId xmlns:a16="http://schemas.microsoft.com/office/drawing/2014/main" id="{92243BD8-60F8-4B44-8B56-F6021EBC7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4" name="Gráfico 253">
          <a:extLst>
            <a:ext uri="{FF2B5EF4-FFF2-40B4-BE49-F238E27FC236}">
              <a16:creationId xmlns:a16="http://schemas.microsoft.com/office/drawing/2014/main" id="{2F6A66B1-13E6-4236-9975-D624241AA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5" name="Gráfico 254">
          <a:extLst>
            <a:ext uri="{FF2B5EF4-FFF2-40B4-BE49-F238E27FC236}">
              <a16:creationId xmlns:a16="http://schemas.microsoft.com/office/drawing/2014/main" id="{A1C4120D-8792-48D5-A0D0-A64D48A0A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6" name="Gráfico 255">
          <a:extLst>
            <a:ext uri="{FF2B5EF4-FFF2-40B4-BE49-F238E27FC236}">
              <a16:creationId xmlns:a16="http://schemas.microsoft.com/office/drawing/2014/main" id="{109577FA-1C83-43FE-8FCB-70451A628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7" name="Gráfico 256">
          <a:extLst>
            <a:ext uri="{FF2B5EF4-FFF2-40B4-BE49-F238E27FC236}">
              <a16:creationId xmlns:a16="http://schemas.microsoft.com/office/drawing/2014/main" id="{31549CA2-FE29-4786-9290-8C3E80107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8" name="Gráfico 257">
          <a:extLst>
            <a:ext uri="{FF2B5EF4-FFF2-40B4-BE49-F238E27FC236}">
              <a16:creationId xmlns:a16="http://schemas.microsoft.com/office/drawing/2014/main" id="{A13D63A1-4A84-4571-9CE3-45E93EF8A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9" name="Gráfico 258">
          <a:extLst>
            <a:ext uri="{FF2B5EF4-FFF2-40B4-BE49-F238E27FC236}">
              <a16:creationId xmlns:a16="http://schemas.microsoft.com/office/drawing/2014/main" id="{C5A90AFB-A3A0-4EEA-B593-5016F23AA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0" name="Gráfico 259">
          <a:extLst>
            <a:ext uri="{FF2B5EF4-FFF2-40B4-BE49-F238E27FC236}">
              <a16:creationId xmlns:a16="http://schemas.microsoft.com/office/drawing/2014/main" id="{D2F6C00C-9478-4E6A-8446-FB638E80D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1" name="Gráfico 260">
          <a:extLst>
            <a:ext uri="{FF2B5EF4-FFF2-40B4-BE49-F238E27FC236}">
              <a16:creationId xmlns:a16="http://schemas.microsoft.com/office/drawing/2014/main" id="{7F36A43A-0042-4F84-99EE-2DEA54363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2" name="Gráfico 261">
          <a:extLst>
            <a:ext uri="{FF2B5EF4-FFF2-40B4-BE49-F238E27FC236}">
              <a16:creationId xmlns:a16="http://schemas.microsoft.com/office/drawing/2014/main" id="{7218B754-AC37-4E5B-95DA-755630A4B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3" name="Gráfico 262">
          <a:extLst>
            <a:ext uri="{FF2B5EF4-FFF2-40B4-BE49-F238E27FC236}">
              <a16:creationId xmlns:a16="http://schemas.microsoft.com/office/drawing/2014/main" id="{90032C4E-BA14-408F-94DB-CEDA9B0A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4" name="Gráfico 263">
          <a:extLst>
            <a:ext uri="{FF2B5EF4-FFF2-40B4-BE49-F238E27FC236}">
              <a16:creationId xmlns:a16="http://schemas.microsoft.com/office/drawing/2014/main" id="{79F276DC-BAF6-408A-AAAA-D909F4B2F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5" name="Gráfico 264">
          <a:extLst>
            <a:ext uri="{FF2B5EF4-FFF2-40B4-BE49-F238E27FC236}">
              <a16:creationId xmlns:a16="http://schemas.microsoft.com/office/drawing/2014/main" id="{7EE650C0-1EE5-4D0C-B063-58B8E4A3A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6" name="Gráfico 265">
          <a:extLst>
            <a:ext uri="{FF2B5EF4-FFF2-40B4-BE49-F238E27FC236}">
              <a16:creationId xmlns:a16="http://schemas.microsoft.com/office/drawing/2014/main" id="{2D7F1170-8345-4DD6-A10F-52B6E37D0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7" name="Gráfico 266">
          <a:extLst>
            <a:ext uri="{FF2B5EF4-FFF2-40B4-BE49-F238E27FC236}">
              <a16:creationId xmlns:a16="http://schemas.microsoft.com/office/drawing/2014/main" id="{E9D81E85-F097-457A-8F8B-14E1B0701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8" name="Gráfico 267">
          <a:extLst>
            <a:ext uri="{FF2B5EF4-FFF2-40B4-BE49-F238E27FC236}">
              <a16:creationId xmlns:a16="http://schemas.microsoft.com/office/drawing/2014/main" id="{0B6CF0E4-12C0-44E1-8BBC-B7EB95C88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9" name="Gráfico 268">
          <a:extLst>
            <a:ext uri="{FF2B5EF4-FFF2-40B4-BE49-F238E27FC236}">
              <a16:creationId xmlns:a16="http://schemas.microsoft.com/office/drawing/2014/main" id="{FC4A079C-BB46-4D4B-8E78-84AE4D94D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0" name="Gráfico 269">
          <a:extLst>
            <a:ext uri="{FF2B5EF4-FFF2-40B4-BE49-F238E27FC236}">
              <a16:creationId xmlns:a16="http://schemas.microsoft.com/office/drawing/2014/main" id="{CD9E3FD2-B38A-4E0E-827F-B31F9F0C6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1" name="Gráfico 270">
          <a:extLst>
            <a:ext uri="{FF2B5EF4-FFF2-40B4-BE49-F238E27FC236}">
              <a16:creationId xmlns:a16="http://schemas.microsoft.com/office/drawing/2014/main" id="{5538D035-3927-423B-911E-1E8281085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2" name="Gráfico 271">
          <a:extLst>
            <a:ext uri="{FF2B5EF4-FFF2-40B4-BE49-F238E27FC236}">
              <a16:creationId xmlns:a16="http://schemas.microsoft.com/office/drawing/2014/main" id="{B8AF82E9-3145-47A2-9969-7BAC24309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3" name="Gráfico 272">
          <a:extLst>
            <a:ext uri="{FF2B5EF4-FFF2-40B4-BE49-F238E27FC236}">
              <a16:creationId xmlns:a16="http://schemas.microsoft.com/office/drawing/2014/main" id="{D7DC1682-C649-4D64-9C46-04037788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4" name="Gráfico 273">
          <a:extLst>
            <a:ext uri="{FF2B5EF4-FFF2-40B4-BE49-F238E27FC236}">
              <a16:creationId xmlns:a16="http://schemas.microsoft.com/office/drawing/2014/main" id="{E6ABF8A0-FAB7-4751-876F-73C49F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5" name="Gráfico 274">
          <a:extLst>
            <a:ext uri="{FF2B5EF4-FFF2-40B4-BE49-F238E27FC236}">
              <a16:creationId xmlns:a16="http://schemas.microsoft.com/office/drawing/2014/main" id="{F54BE6E4-43A9-4DB9-BC40-6BEE986A9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6" name="Gráfico 275">
          <a:extLst>
            <a:ext uri="{FF2B5EF4-FFF2-40B4-BE49-F238E27FC236}">
              <a16:creationId xmlns:a16="http://schemas.microsoft.com/office/drawing/2014/main" id="{4F7744A1-1181-45A6-A322-DDB4872A9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7" name="Gráfico 276">
          <a:extLst>
            <a:ext uri="{FF2B5EF4-FFF2-40B4-BE49-F238E27FC236}">
              <a16:creationId xmlns:a16="http://schemas.microsoft.com/office/drawing/2014/main" id="{536161B9-2EB3-43F2-8B35-24453E6BD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8" name="Gráfico 277">
          <a:extLst>
            <a:ext uri="{FF2B5EF4-FFF2-40B4-BE49-F238E27FC236}">
              <a16:creationId xmlns:a16="http://schemas.microsoft.com/office/drawing/2014/main" id="{77CDCD6C-0976-42EA-8CE8-820CF564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9" name="Gráfico 278">
          <a:extLst>
            <a:ext uri="{FF2B5EF4-FFF2-40B4-BE49-F238E27FC236}">
              <a16:creationId xmlns:a16="http://schemas.microsoft.com/office/drawing/2014/main" id="{E0BE9B4B-715D-4ED5-95D1-94093FEF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0" name="Gráfico 279">
          <a:extLst>
            <a:ext uri="{FF2B5EF4-FFF2-40B4-BE49-F238E27FC236}">
              <a16:creationId xmlns:a16="http://schemas.microsoft.com/office/drawing/2014/main" id="{0D8D2C3C-9A23-449C-9EC6-830812350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1" name="Gráfico 280">
          <a:extLst>
            <a:ext uri="{FF2B5EF4-FFF2-40B4-BE49-F238E27FC236}">
              <a16:creationId xmlns:a16="http://schemas.microsoft.com/office/drawing/2014/main" id="{B0D199E4-559E-4D11-9DCF-25906775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2" name="Gráfico 281">
          <a:extLst>
            <a:ext uri="{FF2B5EF4-FFF2-40B4-BE49-F238E27FC236}">
              <a16:creationId xmlns:a16="http://schemas.microsoft.com/office/drawing/2014/main" id="{9CC18C32-785F-4BA2-A8A0-FDB7BD040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3" name="Gráfico 282">
          <a:extLst>
            <a:ext uri="{FF2B5EF4-FFF2-40B4-BE49-F238E27FC236}">
              <a16:creationId xmlns:a16="http://schemas.microsoft.com/office/drawing/2014/main" id="{00D38DFD-D139-4599-A04C-684C84A23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4" name="Gráfico 283">
          <a:extLst>
            <a:ext uri="{FF2B5EF4-FFF2-40B4-BE49-F238E27FC236}">
              <a16:creationId xmlns:a16="http://schemas.microsoft.com/office/drawing/2014/main" id="{1FCFA1C5-5CFB-4C42-A563-6E56B0FBC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5" name="Gráfico 284">
          <a:extLst>
            <a:ext uri="{FF2B5EF4-FFF2-40B4-BE49-F238E27FC236}">
              <a16:creationId xmlns:a16="http://schemas.microsoft.com/office/drawing/2014/main" id="{2A3EE09A-3368-44E5-A816-1C2848666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6" name="Gráfico 285">
          <a:extLst>
            <a:ext uri="{FF2B5EF4-FFF2-40B4-BE49-F238E27FC236}">
              <a16:creationId xmlns:a16="http://schemas.microsoft.com/office/drawing/2014/main" id="{0034ABDD-60E5-463F-AA9C-E2D648D56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7" name="Gráfico 286">
          <a:extLst>
            <a:ext uri="{FF2B5EF4-FFF2-40B4-BE49-F238E27FC236}">
              <a16:creationId xmlns:a16="http://schemas.microsoft.com/office/drawing/2014/main" id="{4E81E3AB-F483-4EC1-9CCC-95C8BA70E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</xdr:col>
      <xdr:colOff>53975</xdr:colOff>
      <xdr:row>26</xdr:row>
      <xdr:rowOff>50800</xdr:rowOff>
    </xdr:from>
    <xdr:to>
      <xdr:col>9</xdr:col>
      <xdr:colOff>3175</xdr:colOff>
      <xdr:row>58</xdr:row>
      <xdr:rowOff>15240</xdr:rowOff>
    </xdr:to>
    <xdr:grpSp>
      <xdr:nvGrpSpPr>
        <xdr:cNvPr id="290" name="Grupo 289">
          <a:extLst>
            <a:ext uri="{FF2B5EF4-FFF2-40B4-BE49-F238E27FC236}">
              <a16:creationId xmlns:a16="http://schemas.microsoft.com/office/drawing/2014/main" id="{9F9B69BD-6F00-02BB-27C6-7480B260378E}"/>
            </a:ext>
          </a:extLst>
        </xdr:cNvPr>
        <xdr:cNvGrpSpPr/>
      </xdr:nvGrpSpPr>
      <xdr:grpSpPr>
        <a:xfrm>
          <a:off x="125413" y="7337425"/>
          <a:ext cx="12379325" cy="5274628"/>
          <a:chOff x="53975" y="9245600"/>
          <a:chExt cx="9791700" cy="3860800"/>
        </a:xfrm>
      </xdr:grpSpPr>
      <xdr:graphicFrame macro="">
        <xdr:nvGraphicFramePr>
          <xdr:cNvPr id="288" name="Gráfico 287">
            <a:extLst>
              <a:ext uri="{FF2B5EF4-FFF2-40B4-BE49-F238E27FC236}">
                <a16:creationId xmlns:a16="http://schemas.microsoft.com/office/drawing/2014/main" id="{DED6C1B3-8130-4614-A931-42FA767998EC}"/>
              </a:ext>
            </a:extLst>
          </xdr:cNvPr>
          <xdr:cNvGraphicFramePr>
            <a:graphicFrameLocks/>
          </xdr:cNvGraphicFramePr>
        </xdr:nvGraphicFramePr>
        <xdr:xfrm>
          <a:off x="53975" y="9245600"/>
          <a:ext cx="494982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7"/>
          </a:graphicData>
        </a:graphic>
      </xdr:graphicFrame>
      <xdr:graphicFrame macro="">
        <xdr:nvGraphicFramePr>
          <xdr:cNvPr id="289" name="Gráfico 288">
            <a:extLst>
              <a:ext uri="{FF2B5EF4-FFF2-40B4-BE49-F238E27FC236}">
                <a16:creationId xmlns:a16="http://schemas.microsoft.com/office/drawing/2014/main" id="{FD98A39F-78C2-48AB-B326-7D7CFE723C9B}"/>
              </a:ext>
            </a:extLst>
          </xdr:cNvPr>
          <xdr:cNvGraphicFramePr>
            <a:graphicFrameLocks/>
          </xdr:cNvGraphicFramePr>
        </xdr:nvGraphicFramePr>
        <xdr:xfrm>
          <a:off x="5003800" y="9245600"/>
          <a:ext cx="484187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8"/>
          </a:graphicData>
        </a:graphic>
      </xdr:graphicFrame>
    </xdr:grpSp>
    <xdr:clientData/>
  </xdr:twoCellAnchor>
  <xdr:twoCellAnchor editAs="oneCell">
    <xdr:from>
      <xdr:col>6</xdr:col>
      <xdr:colOff>952578</xdr:colOff>
      <xdr:row>0</xdr:row>
      <xdr:rowOff>0</xdr:rowOff>
    </xdr:from>
    <xdr:to>
      <xdr:col>8</xdr:col>
      <xdr:colOff>1535906</xdr:colOff>
      <xdr:row>1</xdr:row>
      <xdr:rowOff>9525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37F2CF9B-63B8-4D0A-8F25-7B76EB4D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9179797" y="0"/>
          <a:ext cx="3309859" cy="950119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8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8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29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29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0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0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1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1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2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2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33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33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4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4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5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5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6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6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37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7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4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0.00199</cdr:x>
      <cdr:y>0.07342</cdr:y>
    </cdr:from>
    <cdr:to>
      <cdr:x>1</cdr:x>
      <cdr:y>0.64488</cdr:y>
    </cdr:to>
    <cdr:sp macro="" textlink="">
      <cdr:nvSpPr>
        <cdr:cNvPr id="14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7022"/>
          <a:ext cx="4724490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2013</a:t>
          </a: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8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8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39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39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0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0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41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41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2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2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43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43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44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4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48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48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2015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49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9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0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0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0.21645</cdr:x>
      <cdr:y>0.06494</cdr:y>
    </cdr:from>
    <cdr:to>
      <cdr:x>0.21645</cdr:x>
      <cdr:y>0.06494</cdr:y>
    </cdr:to>
    <cdr:sp macro="" textlink="">
      <cdr:nvSpPr>
        <cdr:cNvPr id="15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600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1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1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2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2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3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4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4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5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5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56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56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57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7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58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58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59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9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60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60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9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19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61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1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62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2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3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3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64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4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5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5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6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6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7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7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8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8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9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9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71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71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2\C$\NANY\V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"/>
      <sheetName val="Empl"/>
    </sheetNames>
    <sheetDataSet>
      <sheetData sheetId="0" refreshError="1">
        <row r="1">
          <cell r="A1" t="str">
            <v>FUNCIONARIOS</v>
          </cell>
          <cell r="B1" t="str">
            <v>SPOUSE</v>
          </cell>
          <cell r="C1" t="str">
            <v>POSITION</v>
          </cell>
          <cell r="D1" t="str">
            <v>ADDRESS</v>
          </cell>
          <cell r="E1" t="str">
            <v>PHONE NUMBER</v>
          </cell>
          <cell r="F1" t="str">
            <v>Fecha Ingreso</v>
          </cell>
          <cell r="G1" t="str">
            <v>Fecha Ingreso</v>
          </cell>
          <cell r="H1" t="str">
            <v>Fecha de nacimiento</v>
          </cell>
          <cell r="I1" t="str">
            <v>Código</v>
          </cell>
          <cell r="J1" t="str">
            <v>Standard</v>
          </cell>
          <cell r="K1" t="str">
            <v>Ubesa</v>
          </cell>
          <cell r="L1" t="str">
            <v>Agmaresa</v>
          </cell>
        </row>
        <row r="2">
          <cell r="A2" t="str">
            <v>Anchundia José</v>
          </cell>
          <cell r="B2" t="str">
            <v>Laura Bastides</v>
          </cell>
          <cell r="C2" t="str">
            <v>Mgr. Recursos Humanos</v>
          </cell>
          <cell r="D2" t="str">
            <v>Urdesa Norte Callejón 2º #108 y Calle 5ª</v>
          </cell>
          <cell r="E2" t="str">
            <v>388-120</v>
          </cell>
          <cell r="G2">
            <v>33210</v>
          </cell>
          <cell r="H2">
            <v>17145</v>
          </cell>
          <cell r="I2">
            <v>1685</v>
          </cell>
          <cell r="J2">
            <v>100101</v>
          </cell>
        </row>
        <row r="3">
          <cell r="A3" t="str">
            <v>Ayala César</v>
          </cell>
          <cell r="C3" t="str">
            <v>Director M &amp; S</v>
          </cell>
          <cell r="D3" t="str">
            <v>La Alborada XIV Etapa Calle 2a Mz 6 villa 66</v>
          </cell>
          <cell r="E3" t="str">
            <v>243-522</v>
          </cell>
          <cell r="G3">
            <v>28138</v>
          </cell>
          <cell r="H3">
            <v>18839</v>
          </cell>
          <cell r="I3">
            <v>1143</v>
          </cell>
          <cell r="J3">
            <v>600102</v>
          </cell>
        </row>
        <row r="4">
          <cell r="A4" t="str">
            <v>Blanc Timothy</v>
          </cell>
          <cell r="C4" t="str">
            <v>Asistente Mgr. PROCARSA</v>
          </cell>
          <cell r="E4" t="str">
            <v>800-952</v>
          </cell>
          <cell r="F4">
            <v>32356</v>
          </cell>
          <cell r="G4">
            <v>33984</v>
          </cell>
          <cell r="H4">
            <v>22317</v>
          </cell>
          <cell r="I4">
            <v>1572</v>
          </cell>
          <cell r="K4">
            <v>600102</v>
          </cell>
        </row>
        <row r="5">
          <cell r="A5" t="str">
            <v>Bowen Ramírez Hugo Benjamín</v>
          </cell>
          <cell r="C5" t="str">
            <v>Asist. Mgr. Logística</v>
          </cell>
          <cell r="D5" t="str">
            <v>Los Ceibos Av 2a Calle 14</v>
          </cell>
          <cell r="E5" t="str">
            <v>352-435</v>
          </cell>
          <cell r="G5">
            <v>33666</v>
          </cell>
          <cell r="H5">
            <v>23955</v>
          </cell>
        </row>
        <row r="6">
          <cell r="A6" t="str">
            <v>Calle Héctor</v>
          </cell>
          <cell r="C6" t="str">
            <v>Supte. Gral. Investigaciones</v>
          </cell>
          <cell r="D6" t="str">
            <v>Bellavista Mz 31 villa 11</v>
          </cell>
          <cell r="E6" t="str">
            <v>200-490</v>
          </cell>
          <cell r="G6">
            <v>30122</v>
          </cell>
          <cell r="H6">
            <v>16633</v>
          </cell>
          <cell r="I6">
            <v>1412</v>
          </cell>
          <cell r="J6">
            <v>200101</v>
          </cell>
        </row>
        <row r="7">
          <cell r="A7" t="str">
            <v>Chamaidán Jorge</v>
          </cell>
          <cell r="C7" t="str">
            <v>Supte. Agric. El Oro-Balao</v>
          </cell>
          <cell r="D7" t="str">
            <v>Las Brisas Mz D6 villa 13 (Machala)</v>
          </cell>
          <cell r="E7" t="str">
            <v>----</v>
          </cell>
          <cell r="G7">
            <v>25684</v>
          </cell>
          <cell r="H7">
            <v>18438</v>
          </cell>
          <cell r="I7">
            <v>2061</v>
          </cell>
          <cell r="K7">
            <v>200101</v>
          </cell>
        </row>
        <row r="8">
          <cell r="A8" t="str">
            <v>Chong Félix</v>
          </cell>
          <cell r="B8" t="str">
            <v>Mónica Chong</v>
          </cell>
          <cell r="C8" t="str">
            <v>Mgr. Agmaresa</v>
          </cell>
          <cell r="D8" t="str">
            <v>Alborada Mz 402 Villa 5</v>
          </cell>
          <cell r="E8" t="str">
            <v>273-570</v>
          </cell>
          <cell r="F8">
            <v>25577</v>
          </cell>
          <cell r="G8">
            <v>29587</v>
          </cell>
          <cell r="H8">
            <v>17623</v>
          </cell>
          <cell r="I8">
            <v>1900</v>
          </cell>
        </row>
        <row r="9">
          <cell r="A9" t="str">
            <v>Cordero Mario Alberto</v>
          </cell>
          <cell r="B9" t="str">
            <v>Nancy</v>
          </cell>
          <cell r="C9" t="str">
            <v>Mgr. Contenedores</v>
          </cell>
          <cell r="D9" t="str">
            <v>Colinas de los Ceibos Mz 7 Solar #12</v>
          </cell>
          <cell r="E9" t="str">
            <v>354-601</v>
          </cell>
          <cell r="F9">
            <v>30682</v>
          </cell>
          <cell r="G9">
            <v>32568</v>
          </cell>
          <cell r="H9">
            <v>19969</v>
          </cell>
          <cell r="I9">
            <v>1570</v>
          </cell>
          <cell r="K9">
            <v>400101</v>
          </cell>
        </row>
        <row r="10">
          <cell r="A10" t="str">
            <v>Cruz Manuel</v>
          </cell>
          <cell r="C10" t="str">
            <v>Contralor Grupo Básico</v>
          </cell>
          <cell r="D10" t="str">
            <v>Alborada 12a Etapa Mz 24 Villa 35</v>
          </cell>
          <cell r="E10" t="str">
            <v>----</v>
          </cell>
          <cell r="G10">
            <v>27708</v>
          </cell>
          <cell r="H10">
            <v>20067</v>
          </cell>
          <cell r="I10">
            <v>1043</v>
          </cell>
          <cell r="J10">
            <v>200101</v>
          </cell>
        </row>
        <row r="11">
          <cell r="A11" t="str">
            <v>De Castro Guillermina</v>
          </cell>
          <cell r="C11" t="str">
            <v>Mgr. Auditoría</v>
          </cell>
          <cell r="D11" t="str">
            <v>Alborada 5ª Etapa Mz 5D Solar 2-Villa 4</v>
          </cell>
          <cell r="E11" t="str">
            <v>238-520</v>
          </cell>
          <cell r="G11">
            <v>27253</v>
          </cell>
          <cell r="H11">
            <v>17651</v>
          </cell>
          <cell r="I11">
            <v>1038</v>
          </cell>
          <cell r="J11">
            <v>600107</v>
          </cell>
        </row>
        <row r="12">
          <cell r="A12" t="str">
            <v>De La Colina Jorge</v>
          </cell>
          <cell r="B12" t="str">
            <v>Nancy</v>
          </cell>
          <cell r="C12" t="str">
            <v>Mgr. Ingeniería/Riego&amp;Drenaje</v>
          </cell>
          <cell r="D12" t="str">
            <v>Urdesa- Circunvalación Sur #306 y Todos los Santos</v>
          </cell>
          <cell r="E12" t="str">
            <v>884-183</v>
          </cell>
          <cell r="G12">
            <v>28891</v>
          </cell>
          <cell r="H12">
            <v>15535</v>
          </cell>
          <cell r="I12">
            <v>1436</v>
          </cell>
          <cell r="K12">
            <v>200101</v>
          </cell>
        </row>
        <row r="13">
          <cell r="A13" t="str">
            <v>Echeverría Fernando</v>
          </cell>
          <cell r="C13" t="str">
            <v>Supte. Agric. Ríos "B"</v>
          </cell>
          <cell r="E13">
            <v>404683</v>
          </cell>
          <cell r="G13">
            <v>27242</v>
          </cell>
          <cell r="H13">
            <v>15381</v>
          </cell>
          <cell r="I13">
            <v>1207</v>
          </cell>
          <cell r="J13">
            <v>200101</v>
          </cell>
        </row>
        <row r="14">
          <cell r="A14" t="str">
            <v>Fuentes Manuel</v>
          </cell>
          <cell r="C14" t="str">
            <v>Jefe Contab. Ban.</v>
          </cell>
          <cell r="D14" t="str">
            <v>Alcedo #2618 y Guerrero Martínez</v>
          </cell>
          <cell r="E14">
            <v>361158</v>
          </cell>
          <cell r="G14">
            <v>27588</v>
          </cell>
          <cell r="H14">
            <v>15420</v>
          </cell>
          <cell r="I14">
            <v>1027</v>
          </cell>
          <cell r="J14">
            <v>600102</v>
          </cell>
        </row>
        <row r="15">
          <cell r="A15" t="str">
            <v>Ganchozo Washington</v>
          </cell>
          <cell r="C15" t="str">
            <v>Mgr. Contabilidad</v>
          </cell>
          <cell r="D15" t="str">
            <v>Argentina #2403 y Lizardo García</v>
          </cell>
          <cell r="E15" t="str">
            <v>---</v>
          </cell>
          <cell r="G15">
            <v>33945</v>
          </cell>
          <cell r="H15">
            <v>21787</v>
          </cell>
          <cell r="I15">
            <v>1834</v>
          </cell>
          <cell r="J15">
            <v>600102</v>
          </cell>
        </row>
        <row r="16">
          <cell r="A16" t="str">
            <v>García Elizabeth de</v>
          </cell>
          <cell r="C16" t="str">
            <v>Mgr. Ventas Agmaresa</v>
          </cell>
          <cell r="D16" t="str">
            <v>Urb. La Saiba Mz K villa #4</v>
          </cell>
          <cell r="E16" t="str">
            <v>344-243; 347-263</v>
          </cell>
          <cell r="G16">
            <v>33249</v>
          </cell>
          <cell r="H16">
            <v>17420</v>
          </cell>
          <cell r="I16">
            <v>1688</v>
          </cell>
        </row>
        <row r="17">
          <cell r="A17" t="str">
            <v>Gil Enrique</v>
          </cell>
          <cell r="C17" t="str">
            <v>Supte. Agric. Guayas</v>
          </cell>
          <cell r="D17" t="str">
            <v>Alborada 9a Etapa Mz 905 villa 1</v>
          </cell>
          <cell r="E17">
            <v>274432</v>
          </cell>
          <cell r="G17">
            <v>27211</v>
          </cell>
          <cell r="H17">
            <v>15242</v>
          </cell>
          <cell r="I17">
            <v>1211</v>
          </cell>
          <cell r="J17">
            <v>200101</v>
          </cell>
        </row>
        <row r="18">
          <cell r="A18" t="str">
            <v>González Jorge</v>
          </cell>
          <cell r="C18" t="str">
            <v>Jefe Personal</v>
          </cell>
          <cell r="D18" t="str">
            <v>Sauces II, Mz S62 Villa #11</v>
          </cell>
          <cell r="E18">
            <v>236125</v>
          </cell>
          <cell r="G18">
            <v>27450</v>
          </cell>
          <cell r="H18">
            <v>20101</v>
          </cell>
          <cell r="I18">
            <v>1136</v>
          </cell>
          <cell r="K18">
            <v>700102</v>
          </cell>
        </row>
        <row r="19">
          <cell r="A19" t="str">
            <v>Haynes John</v>
          </cell>
          <cell r="B19" t="str">
            <v>Kirsten Dalton</v>
          </cell>
          <cell r="C19" t="str">
            <v>Mgr. Análisis Financiero</v>
          </cell>
          <cell r="D19" t="str">
            <v>Sta. Cecilia Cond. Ceibos 9 Av. Principal 1er piso</v>
          </cell>
          <cell r="E19" t="str">
            <v>351-484</v>
          </cell>
          <cell r="G19">
            <v>33770</v>
          </cell>
          <cell r="H19">
            <v>24129</v>
          </cell>
          <cell r="I19">
            <v>1815</v>
          </cell>
          <cell r="K19">
            <v>600106</v>
          </cell>
        </row>
        <row r="20">
          <cell r="A20" t="str">
            <v>Larragán Armando</v>
          </cell>
          <cell r="B20" t="str">
            <v>Liliana</v>
          </cell>
          <cell r="C20" t="str">
            <v>Mgr. Logística</v>
          </cell>
          <cell r="D20" t="str">
            <v>Los Ceibos Calle 6ª #206</v>
          </cell>
          <cell r="E20" t="str">
            <v>350-089</v>
          </cell>
          <cell r="F20">
            <v>30501</v>
          </cell>
          <cell r="G20">
            <v>32874</v>
          </cell>
          <cell r="H20">
            <v>21476</v>
          </cell>
          <cell r="I20">
            <v>1614</v>
          </cell>
          <cell r="K20">
            <v>400101</v>
          </cell>
        </row>
        <row r="21">
          <cell r="A21" t="str">
            <v>Mármol Rafael</v>
          </cell>
          <cell r="B21" t="str">
            <v>Nelly Recalde</v>
          </cell>
          <cell r="C21" t="str">
            <v>Tesorero</v>
          </cell>
          <cell r="D21" t="str">
            <v>La Alborada X Etapa Mz 505 Villa 23</v>
          </cell>
          <cell r="E21" t="str">
            <v>239-857</v>
          </cell>
          <cell r="G21">
            <v>28697</v>
          </cell>
          <cell r="H21">
            <v>14098</v>
          </cell>
          <cell r="I21">
            <v>1227</v>
          </cell>
          <cell r="J21">
            <v>600102</v>
          </cell>
        </row>
        <row r="22">
          <cell r="A22" t="str">
            <v>Maridueña Loop</v>
          </cell>
          <cell r="C22" t="str">
            <v>Mgr. Grupo Compra</v>
          </cell>
          <cell r="D22" t="str">
            <v>Kennedy Norte Mz 701 Solar 2021</v>
          </cell>
          <cell r="E22" t="str">
            <v>298-528</v>
          </cell>
          <cell r="G22">
            <v>23564</v>
          </cell>
          <cell r="H22">
            <v>13801</v>
          </cell>
          <cell r="I22">
            <v>1253</v>
          </cell>
          <cell r="K22">
            <v>300302</v>
          </cell>
        </row>
        <row r="23">
          <cell r="A23" t="str">
            <v>Martínez Gustavo</v>
          </cell>
          <cell r="B23" t="str">
            <v>Cumandá Cevallos</v>
          </cell>
          <cell r="C23" t="str">
            <v>Mgr. Agric. Los Ríos</v>
          </cell>
          <cell r="D23" t="str">
            <v>G. Barona y 27 de mayo (Babahoyo)</v>
          </cell>
          <cell r="E23" t="str">
            <v>730-482</v>
          </cell>
          <cell r="G23">
            <v>27092</v>
          </cell>
          <cell r="H23">
            <v>19096</v>
          </cell>
          <cell r="I23">
            <v>2142</v>
          </cell>
          <cell r="K23">
            <v>200101</v>
          </cell>
        </row>
        <row r="24">
          <cell r="A24" t="str">
            <v>Mitchell Nick</v>
          </cell>
          <cell r="B24" t="str">
            <v>Penha Azoubel</v>
          </cell>
          <cell r="C24" t="str">
            <v>Mgr. Admin. Financiera G. Básico</v>
          </cell>
          <cell r="D24" t="str">
            <v>Colinas de los Ceibos-Mz 24 Solar #4</v>
          </cell>
          <cell r="E24" t="str">
            <v>353-170</v>
          </cell>
          <cell r="G24">
            <v>34236</v>
          </cell>
          <cell r="H24">
            <v>20940</v>
          </cell>
          <cell r="I24">
            <v>1831</v>
          </cell>
          <cell r="K24">
            <v>200101</v>
          </cell>
        </row>
        <row r="25">
          <cell r="A25" t="str">
            <v>Neira Luis</v>
          </cell>
          <cell r="B25" t="str">
            <v>Yolanda Lara</v>
          </cell>
          <cell r="C25" t="str">
            <v>Mgr. MIS</v>
          </cell>
          <cell r="D25" t="str">
            <v>Garzota Mz 48 Villa 11</v>
          </cell>
          <cell r="E25" t="str">
            <v>243-362</v>
          </cell>
          <cell r="G25">
            <v>29675</v>
          </cell>
          <cell r="H25">
            <v>21301</v>
          </cell>
          <cell r="I25">
            <v>456</v>
          </cell>
          <cell r="J25">
            <v>600102</v>
          </cell>
        </row>
        <row r="26">
          <cell r="A26" t="str">
            <v>Ortíz Ramón</v>
          </cell>
          <cell r="B26" t="str">
            <v>Ana</v>
          </cell>
          <cell r="C26" t="str">
            <v>Supte. Riego &amp; Drenaje</v>
          </cell>
          <cell r="D26" t="str">
            <v>Los Olivos Ave 1ª Calle 1ª</v>
          </cell>
          <cell r="E26" t="str">
            <v>353-674</v>
          </cell>
          <cell r="F26">
            <v>25495</v>
          </cell>
          <cell r="G26">
            <v>33451</v>
          </cell>
          <cell r="H26">
            <v>16722</v>
          </cell>
          <cell r="I26">
            <v>1678</v>
          </cell>
          <cell r="K26">
            <v>200101</v>
          </cell>
        </row>
        <row r="27">
          <cell r="A27" t="str">
            <v>Palacios Jorge</v>
          </cell>
          <cell r="C27" t="str">
            <v>Mgr. Administrativo</v>
          </cell>
          <cell r="D27" t="str">
            <v>Sucre #312  (Machala)</v>
          </cell>
          <cell r="E27" t="str">
            <v>930-387</v>
          </cell>
          <cell r="F27">
            <v>20455</v>
          </cell>
          <cell r="G27">
            <v>32874</v>
          </cell>
          <cell r="H27">
            <v>9072</v>
          </cell>
          <cell r="I27">
            <v>2163</v>
          </cell>
          <cell r="K27">
            <v>600205</v>
          </cell>
        </row>
        <row r="28">
          <cell r="A28" t="str">
            <v>Petter Lammert</v>
          </cell>
          <cell r="C28" t="str">
            <v>Supte. Embarque Zona Sur</v>
          </cell>
          <cell r="D28" t="str">
            <v>Sta. Cecilia, Ave 12 S/Nº y Calle 3ª</v>
          </cell>
          <cell r="E28" t="str">
            <v>---</v>
          </cell>
          <cell r="F28">
            <v>23163</v>
          </cell>
          <cell r="G28">
            <v>29221</v>
          </cell>
          <cell r="H28">
            <v>14127</v>
          </cell>
          <cell r="I28">
            <v>1259</v>
          </cell>
          <cell r="K28">
            <v>400205</v>
          </cell>
        </row>
        <row r="29">
          <cell r="A29" t="str">
            <v>Ponce Oswaldo</v>
          </cell>
          <cell r="B29" t="str">
            <v>Maritza</v>
          </cell>
          <cell r="C29" t="str">
            <v>Supte. Gral. Proy. Especiales</v>
          </cell>
          <cell r="D29" t="str">
            <v>Entre Ríos, Av 5ª.  Plazoleta 12, 1er Piso</v>
          </cell>
          <cell r="E29" t="str">
            <v>280-929</v>
          </cell>
          <cell r="G29">
            <v>28478</v>
          </cell>
          <cell r="H29">
            <v>16642</v>
          </cell>
          <cell r="I29">
            <v>1391</v>
          </cell>
          <cell r="J29">
            <v>200101</v>
          </cell>
        </row>
        <row r="30">
          <cell r="A30" t="str">
            <v>Posas Hernán</v>
          </cell>
          <cell r="B30" t="str">
            <v>Lourdes Pineda</v>
          </cell>
          <cell r="C30" t="str">
            <v>Mgr. Grupo Básico</v>
          </cell>
          <cell r="D30" t="str">
            <v>Puerto Azul Mz. G4 solares #26, 27 y 28.</v>
          </cell>
          <cell r="E30" t="str">
            <v>874-151</v>
          </cell>
          <cell r="G30">
            <v>33648</v>
          </cell>
          <cell r="H30">
            <v>13808</v>
          </cell>
          <cell r="I30">
            <v>1791</v>
          </cell>
          <cell r="K30">
            <v>200101</v>
          </cell>
        </row>
        <row r="31">
          <cell r="A31" t="str">
            <v>Pozo César</v>
          </cell>
          <cell r="C31" t="str">
            <v>Jefe Patio Contenedores</v>
          </cell>
          <cell r="D31" t="str">
            <v>Escobedo #702 y Padre Solano</v>
          </cell>
          <cell r="E31" t="str">
            <v>308-492</v>
          </cell>
          <cell r="G31">
            <v>25509</v>
          </cell>
          <cell r="H31">
            <v>13121</v>
          </cell>
          <cell r="I31">
            <v>1212</v>
          </cell>
          <cell r="J31">
            <v>400101</v>
          </cell>
        </row>
        <row r="32">
          <cell r="A32" t="str">
            <v>Rojas John</v>
          </cell>
          <cell r="B32" t="str">
            <v>Leonor Bolaños</v>
          </cell>
          <cell r="C32" t="str">
            <v>Contralor</v>
          </cell>
          <cell r="D32" t="str">
            <v>Los Ceibos, Calle 4ª #113</v>
          </cell>
          <cell r="E32" t="str">
            <v>350-098</v>
          </cell>
          <cell r="F32">
            <v>30136</v>
          </cell>
          <cell r="G32">
            <v>33482</v>
          </cell>
          <cell r="H32">
            <v>20421</v>
          </cell>
          <cell r="I32">
            <v>1388</v>
          </cell>
          <cell r="K32">
            <v>600102</v>
          </cell>
        </row>
        <row r="33">
          <cell r="A33" t="str">
            <v>Román Danilo</v>
          </cell>
          <cell r="B33" t="str">
            <v>Julieta Castro</v>
          </cell>
          <cell r="C33" t="str">
            <v>Mgr. Grupo Básico</v>
          </cell>
          <cell r="D33" t="str">
            <v>Los Ceibos-Ave 1ª #1000 entre Calle 4ª y 5ª</v>
          </cell>
          <cell r="E33" t="str">
            <v>350-945; 350-963</v>
          </cell>
        </row>
        <row r="34">
          <cell r="A34" t="str">
            <v>Romero Walter</v>
          </cell>
          <cell r="B34" t="str">
            <v>María Elena</v>
          </cell>
          <cell r="C34" t="str">
            <v>Abogado</v>
          </cell>
          <cell r="D34" t="str">
            <v>El Centenario- Bogotá #502</v>
          </cell>
          <cell r="E34" t="str">
            <v>347-203</v>
          </cell>
          <cell r="G34">
            <v>28335</v>
          </cell>
          <cell r="H34">
            <v>19709</v>
          </cell>
          <cell r="I34">
            <v>1004</v>
          </cell>
          <cell r="J34">
            <v>100101</v>
          </cell>
        </row>
        <row r="35">
          <cell r="A35" t="str">
            <v>Schumacher Juergen</v>
          </cell>
          <cell r="B35" t="str">
            <v>Briggitte Junker</v>
          </cell>
          <cell r="C35" t="str">
            <v>Mgr. General</v>
          </cell>
          <cell r="D35" t="str">
            <v>Los Ceibos- Calle 2ª #133 y Av. Primera</v>
          </cell>
          <cell r="E35" t="str">
            <v>351-964</v>
          </cell>
          <cell r="G35">
            <v>29221</v>
          </cell>
          <cell r="H35">
            <v>15343</v>
          </cell>
          <cell r="I35">
            <v>1243</v>
          </cell>
          <cell r="J35">
            <v>100101</v>
          </cell>
        </row>
        <row r="36">
          <cell r="A36" t="str">
            <v>Torres Wulman</v>
          </cell>
          <cell r="B36" t="str">
            <v>Margarita</v>
          </cell>
          <cell r="C36" t="str">
            <v>Contralor Agmaresa</v>
          </cell>
        </row>
        <row r="37">
          <cell r="A37" t="str">
            <v>Tous Luis</v>
          </cell>
          <cell r="B37" t="str">
            <v>Irene</v>
          </cell>
          <cell r="C37" t="str">
            <v>Contralor Asistente</v>
          </cell>
          <cell r="D37" t="str">
            <v>Lomas de Urdesa, Olmos y Las Brisas</v>
          </cell>
          <cell r="E37" t="str">
            <v>385-236</v>
          </cell>
          <cell r="G37">
            <v>31942</v>
          </cell>
          <cell r="H37">
            <v>22228</v>
          </cell>
          <cell r="I37">
            <v>1602</v>
          </cell>
          <cell r="K37">
            <v>600102</v>
          </cell>
        </row>
        <row r="38">
          <cell r="A38" t="str">
            <v>Trejos Eduardo</v>
          </cell>
          <cell r="B38" t="str">
            <v>Adalinda Jiménez</v>
          </cell>
          <cell r="C38" t="str">
            <v>Mgr. Agricultura</v>
          </cell>
          <cell r="E38" t="str">
            <v>350-722</v>
          </cell>
          <cell r="F38">
            <v>28075</v>
          </cell>
          <cell r="G38" t="str">
            <v>11-Apr-90---21-May-93</v>
          </cell>
          <cell r="H38">
            <v>19110</v>
          </cell>
          <cell r="I38">
            <v>1662</v>
          </cell>
          <cell r="K38">
            <v>200101</v>
          </cell>
        </row>
        <row r="39">
          <cell r="A39" t="str">
            <v>Ulvin Per</v>
          </cell>
          <cell r="B39" t="str">
            <v>Gaby</v>
          </cell>
          <cell r="C39" t="str">
            <v>Mgr. Diversificados - Logística</v>
          </cell>
          <cell r="D39" t="str">
            <v>Lomas de Urdesa, Cond. Marcella, Callejón Matamoros #745 y Calle Colinas</v>
          </cell>
          <cell r="E39" t="str">
            <v>886-351</v>
          </cell>
          <cell r="F39">
            <v>32705</v>
          </cell>
          <cell r="G39">
            <v>32957</v>
          </cell>
          <cell r="H39">
            <v>22772</v>
          </cell>
          <cell r="I39">
            <v>1609</v>
          </cell>
          <cell r="K39">
            <v>600106</v>
          </cell>
        </row>
        <row r="40">
          <cell r="A40" t="str">
            <v>Villacís Gabriel</v>
          </cell>
          <cell r="C40" t="str">
            <v>Supte. Control Calidad</v>
          </cell>
          <cell r="D40" t="str">
            <v>Alborada 6a Etapa Mz 624 villa 18</v>
          </cell>
          <cell r="E40" t="str">
            <v>273-979</v>
          </cell>
          <cell r="G40">
            <v>22561</v>
          </cell>
          <cell r="H40">
            <v>17316</v>
          </cell>
          <cell r="I40">
            <v>1070</v>
          </cell>
          <cell r="J40">
            <v>400101</v>
          </cell>
        </row>
        <row r="41">
          <cell r="A41" t="str">
            <v>Viste Odd</v>
          </cell>
          <cell r="B41" t="str">
            <v>Roxana Guzmán</v>
          </cell>
          <cell r="C41" t="str">
            <v>Mgr. Oper. Marítimas</v>
          </cell>
          <cell r="D41" t="str">
            <v>Colinas de los Ceibos</v>
          </cell>
          <cell r="E41" t="str">
            <v>350-659</v>
          </cell>
          <cell r="F41">
            <v>31898</v>
          </cell>
          <cell r="G41">
            <v>32325</v>
          </cell>
          <cell r="H41">
            <v>15526</v>
          </cell>
          <cell r="I41">
            <v>1921</v>
          </cell>
          <cell r="L41">
            <v>100105</v>
          </cell>
        </row>
      </sheetData>
      <sheetData sheetId="1" refreshError="1">
        <row r="1">
          <cell r="A1" t="str">
            <v>CIA</v>
          </cell>
          <cell r="B1" t="str">
            <v>COMPAÑIA</v>
          </cell>
          <cell r="C1" t="str">
            <v>C. COSTOS</v>
          </cell>
          <cell r="D1" t="str">
            <v># PERSONAL</v>
          </cell>
          <cell r="E1" t="str">
            <v>INGRESO</v>
          </cell>
          <cell r="F1" t="str">
            <v>NOMBRES Y APELLIDOS</v>
          </cell>
          <cell r="G1" t="str">
            <v># CEDULA</v>
          </cell>
          <cell r="H1" t="str">
            <v># AFILIACION</v>
          </cell>
          <cell r="I1" t="str">
            <v>DIRECCION</v>
          </cell>
          <cell r="J1" t="str">
            <v>TELEFONO</v>
          </cell>
        </row>
        <row r="2">
          <cell r="A2" t="str">
            <v>U</v>
          </cell>
          <cell r="B2" t="str">
            <v>Ubesa</v>
          </cell>
          <cell r="C2">
            <v>200106</v>
          </cell>
          <cell r="D2" t="str">
            <v>1894</v>
          </cell>
          <cell r="E2">
            <v>34533</v>
          </cell>
          <cell r="F2" t="str">
            <v>ACOSTA LARRETA WASHINGTON</v>
          </cell>
          <cell r="G2">
            <v>913802708</v>
          </cell>
          <cell r="H2">
            <v>0</v>
          </cell>
          <cell r="I2" t="str">
            <v>12 de Febrero y José de Antepara (Milagro)</v>
          </cell>
          <cell r="J2" t="str">
            <v>711-664</v>
          </cell>
        </row>
        <row r="3">
          <cell r="A3" t="str">
            <v>U</v>
          </cell>
          <cell r="B3" t="str">
            <v>Ubesa</v>
          </cell>
          <cell r="C3">
            <v>200517</v>
          </cell>
          <cell r="D3" t="str">
            <v>1586</v>
          </cell>
          <cell r="E3">
            <v>32566</v>
          </cell>
          <cell r="F3" t="str">
            <v>AGUILAR JARAMILLO ANGEL EDUARDO</v>
          </cell>
          <cell r="G3">
            <v>701574345</v>
          </cell>
          <cell r="H3">
            <v>87620081</v>
          </cell>
          <cell r="I3" t="str">
            <v>Cdla. El Mamey (Babahoyo)</v>
          </cell>
        </row>
        <row r="4">
          <cell r="A4" t="str">
            <v>U</v>
          </cell>
          <cell r="B4" t="str">
            <v>Ubesa</v>
          </cell>
          <cell r="C4">
            <v>600105</v>
          </cell>
          <cell r="D4" t="str">
            <v>1775</v>
          </cell>
          <cell r="E4">
            <v>34196</v>
          </cell>
          <cell r="F4" t="str">
            <v>AGUILAR QUIMI BETTY ESPANA</v>
          </cell>
          <cell r="G4">
            <v>909410631</v>
          </cell>
          <cell r="H4">
            <v>896100238</v>
          </cell>
          <cell r="I4" t="str">
            <v>Ciudadela Bellavista mz 29 v-17</v>
          </cell>
          <cell r="J4" t="str">
            <v>200-518</v>
          </cell>
        </row>
        <row r="5">
          <cell r="A5" t="str">
            <v>U</v>
          </cell>
          <cell r="B5" t="str">
            <v>Ubesa</v>
          </cell>
          <cell r="C5">
            <v>600105</v>
          </cell>
          <cell r="D5" t="str">
            <v>1775</v>
          </cell>
          <cell r="E5">
            <v>34196</v>
          </cell>
          <cell r="F5" t="str">
            <v>AGUILAR QUIMI BETTY ESPANA</v>
          </cell>
          <cell r="G5">
            <v>909410631</v>
          </cell>
          <cell r="H5">
            <v>896100238</v>
          </cell>
          <cell r="I5" t="str">
            <v>Ciudadela Bellavista mz 29 v-17</v>
          </cell>
          <cell r="J5" t="str">
            <v>206-148</v>
          </cell>
        </row>
        <row r="6">
          <cell r="A6" t="str">
            <v>F</v>
          </cell>
          <cell r="B6" t="str">
            <v>Friocont</v>
          </cell>
          <cell r="C6">
            <v>100105</v>
          </cell>
          <cell r="D6" t="str">
            <v>4520</v>
          </cell>
          <cell r="E6">
            <v>33567</v>
          </cell>
          <cell r="F6" t="str">
            <v>AGUILAR REYES LUIS</v>
          </cell>
          <cell r="G6">
            <v>911661742</v>
          </cell>
          <cell r="H6">
            <v>0</v>
          </cell>
        </row>
        <row r="7">
          <cell r="A7" t="str">
            <v>U</v>
          </cell>
          <cell r="B7" t="str">
            <v>Ubesa</v>
          </cell>
          <cell r="C7">
            <v>200106</v>
          </cell>
          <cell r="D7" t="str">
            <v>2248</v>
          </cell>
          <cell r="E7">
            <v>32230</v>
          </cell>
          <cell r="F7" t="str">
            <v>AGUILAR ROQUE NORBERTO ASISCLO</v>
          </cell>
          <cell r="G7">
            <v>701691784</v>
          </cell>
          <cell r="H7">
            <v>87630003</v>
          </cell>
          <cell r="I7" t="str">
            <v>Pasaje y 6ta. oeste esq. (Machala)</v>
          </cell>
          <cell r="J7" t="str">
            <v>920-602</v>
          </cell>
        </row>
        <row r="8">
          <cell r="A8" t="str">
            <v>U</v>
          </cell>
          <cell r="B8" t="str">
            <v>Ubesa</v>
          </cell>
          <cell r="C8">
            <v>200106</v>
          </cell>
          <cell r="D8" t="str">
            <v>1687</v>
          </cell>
          <cell r="E8">
            <v>33240</v>
          </cell>
          <cell r="F8" t="str">
            <v>AGUILAR URQUIZA BOLIVAR A</v>
          </cell>
          <cell r="G8">
            <v>1201253570</v>
          </cell>
          <cell r="H8">
            <v>0</v>
          </cell>
          <cell r="I8" t="str">
            <v>Cdla. El Chofer (Babahoyo)</v>
          </cell>
          <cell r="J8" t="str">
            <v>733-235</v>
          </cell>
        </row>
        <row r="9">
          <cell r="A9" t="str">
            <v>U</v>
          </cell>
          <cell r="B9" t="str">
            <v>Ubesa</v>
          </cell>
          <cell r="C9">
            <v>200517</v>
          </cell>
          <cell r="D9" t="str">
            <v>1592</v>
          </cell>
          <cell r="E9">
            <v>32594</v>
          </cell>
          <cell r="F9" t="str">
            <v>AGUILAR URQUIZA VICTOR OCTAVIO</v>
          </cell>
          <cell r="G9">
            <v>12014861144</v>
          </cell>
          <cell r="H9">
            <v>87620081</v>
          </cell>
          <cell r="I9" t="str">
            <v>Cdla. El Mamey (Babahoyo)</v>
          </cell>
        </row>
        <row r="10">
          <cell r="A10" t="str">
            <v>U</v>
          </cell>
          <cell r="B10" t="str">
            <v>Ubesa</v>
          </cell>
          <cell r="C10">
            <v>200109</v>
          </cell>
          <cell r="D10" t="str">
            <v>1152</v>
          </cell>
          <cell r="E10">
            <v>28660</v>
          </cell>
          <cell r="F10" t="str">
            <v>AGUILERA ORDONEZ RAUL</v>
          </cell>
          <cell r="G10">
            <v>902526672</v>
          </cell>
          <cell r="H10">
            <v>52330852</v>
          </cell>
          <cell r="I10" t="str">
            <v>Cdla. Sopeña mz 25 v-3</v>
          </cell>
          <cell r="J10" t="str">
            <v>438-726</v>
          </cell>
        </row>
        <row r="11">
          <cell r="A11" t="str">
            <v>U</v>
          </cell>
          <cell r="B11" t="str">
            <v>Ubesa</v>
          </cell>
          <cell r="C11">
            <v>400110</v>
          </cell>
          <cell r="D11" t="str">
            <v>5001</v>
          </cell>
          <cell r="E11">
            <v>32144</v>
          </cell>
          <cell r="F11" t="str">
            <v>AGUSTO ALVARADO MANUEL</v>
          </cell>
          <cell r="G11">
            <v>900288549</v>
          </cell>
          <cell r="H11">
            <v>51310246</v>
          </cell>
        </row>
        <row r="12">
          <cell r="A12" t="str">
            <v>U</v>
          </cell>
          <cell r="B12" t="str">
            <v>Ubesa</v>
          </cell>
          <cell r="C12">
            <v>600105</v>
          </cell>
          <cell r="D12" t="str">
            <v>1518</v>
          </cell>
          <cell r="E12">
            <v>31865</v>
          </cell>
          <cell r="F12" t="str">
            <v>AGUSTO LOPEZ GIOVANNA GISELLA</v>
          </cell>
          <cell r="G12">
            <v>911973493</v>
          </cell>
          <cell r="H12">
            <v>87670875</v>
          </cell>
          <cell r="I12" t="str">
            <v>Fertisa  mz 35  v-34</v>
          </cell>
        </row>
        <row r="13">
          <cell r="A13" t="str">
            <v>U</v>
          </cell>
          <cell r="B13" t="str">
            <v>Ubesa</v>
          </cell>
          <cell r="C13">
            <v>600111</v>
          </cell>
          <cell r="D13" t="str">
            <v>1379</v>
          </cell>
          <cell r="E13">
            <v>29674</v>
          </cell>
          <cell r="F13" t="str">
            <v>ALBAN ACOSTA JORGE ALBERTO</v>
          </cell>
          <cell r="G13">
            <v>1200395521</v>
          </cell>
          <cell r="H13">
            <v>71480410</v>
          </cell>
          <cell r="I13" t="str">
            <v>Sauces II mz F- 68 v - 21</v>
          </cell>
          <cell r="J13" t="str">
            <v>230-848</v>
          </cell>
        </row>
        <row r="14">
          <cell r="A14" t="str">
            <v>F</v>
          </cell>
          <cell r="B14" t="str">
            <v>Friocont</v>
          </cell>
          <cell r="C14">
            <v>100105</v>
          </cell>
          <cell r="D14" t="str">
            <v>4024</v>
          </cell>
          <cell r="E14">
            <v>33210</v>
          </cell>
          <cell r="F14" t="str">
            <v>ALBAN PAZMINO JULIAN GUILLERMO</v>
          </cell>
          <cell r="G14">
            <v>907784466</v>
          </cell>
          <cell r="H14">
            <v>82611416</v>
          </cell>
        </row>
        <row r="15">
          <cell r="A15" t="str">
            <v>P</v>
          </cell>
          <cell r="B15" t="str">
            <v>Pormar</v>
          </cell>
          <cell r="C15">
            <v>100105</v>
          </cell>
          <cell r="D15" t="str">
            <v>1432</v>
          </cell>
          <cell r="E15">
            <v>34280</v>
          </cell>
          <cell r="F15" t="str">
            <v>ALCIVAR VITERI MOISES</v>
          </cell>
          <cell r="G15">
            <v>905054755</v>
          </cell>
          <cell r="H15">
            <v>0</v>
          </cell>
        </row>
        <row r="16">
          <cell r="A16" t="str">
            <v>T</v>
          </cell>
          <cell r="B16" t="str">
            <v>Tallán</v>
          </cell>
          <cell r="C16">
            <v>100105</v>
          </cell>
          <cell r="D16" t="str">
            <v>1672</v>
          </cell>
          <cell r="E16">
            <v>33137</v>
          </cell>
          <cell r="F16" t="str">
            <v>ALMEA ARREAGA PEDRO AQUILINO</v>
          </cell>
          <cell r="G16">
            <v>913844890</v>
          </cell>
          <cell r="H16">
            <v>0</v>
          </cell>
        </row>
        <row r="17">
          <cell r="A17" t="str">
            <v>U</v>
          </cell>
          <cell r="B17" t="str">
            <v>Ubesa</v>
          </cell>
          <cell r="C17">
            <v>600106</v>
          </cell>
          <cell r="D17" t="str">
            <v>1121</v>
          </cell>
          <cell r="E17">
            <v>27392</v>
          </cell>
          <cell r="F17" t="str">
            <v>ALVARADO MIGUEL ANGEL</v>
          </cell>
          <cell r="G17">
            <v>300279395</v>
          </cell>
          <cell r="H17">
            <v>69491462</v>
          </cell>
          <cell r="I17" t="str">
            <v xml:space="preserve">Esmeraldas 205 y Manuel Galecio </v>
          </cell>
          <cell r="J17" t="str">
            <v>280-544</v>
          </cell>
        </row>
        <row r="18">
          <cell r="A18" t="str">
            <v>U</v>
          </cell>
          <cell r="B18" t="str">
            <v>Ubesa</v>
          </cell>
          <cell r="C18">
            <v>200109</v>
          </cell>
          <cell r="D18" t="str">
            <v>1739</v>
          </cell>
          <cell r="E18">
            <v>33448</v>
          </cell>
          <cell r="F18" t="str">
            <v>ALVARADO TUTIVEN LEONIDAS LORENSO</v>
          </cell>
          <cell r="G18">
            <v>908536907</v>
          </cell>
          <cell r="H18">
            <v>0</v>
          </cell>
        </row>
        <row r="19">
          <cell r="A19" t="str">
            <v>U</v>
          </cell>
          <cell r="B19" t="str">
            <v>Ubesa</v>
          </cell>
          <cell r="C19">
            <v>400105</v>
          </cell>
          <cell r="D19" t="str">
            <v>1260</v>
          </cell>
          <cell r="E19">
            <v>32538</v>
          </cell>
          <cell r="F19" t="str">
            <v>ALVEAR JOSE MIGUEL</v>
          </cell>
          <cell r="G19">
            <v>906312970</v>
          </cell>
          <cell r="H19">
            <v>78581578</v>
          </cell>
        </row>
        <row r="20">
          <cell r="A20" t="str">
            <v>U</v>
          </cell>
          <cell r="B20" t="str">
            <v>Ubesa</v>
          </cell>
          <cell r="C20">
            <v>600205</v>
          </cell>
          <cell r="D20" t="str">
            <v>2286</v>
          </cell>
          <cell r="E20">
            <v>33657</v>
          </cell>
          <cell r="F20" t="str">
            <v>ANAZCO ANGAMARCA AUGUSTO RAUL</v>
          </cell>
          <cell r="G20">
            <v>902339258</v>
          </cell>
          <cell r="H20">
            <v>4040404</v>
          </cell>
          <cell r="I20" t="str">
            <v>Calle Principal y 1er. callejón (Machala)</v>
          </cell>
        </row>
        <row r="21">
          <cell r="A21" t="str">
            <v>S</v>
          </cell>
          <cell r="B21" t="str">
            <v>Standard</v>
          </cell>
          <cell r="C21">
            <v>100101</v>
          </cell>
          <cell r="D21" t="str">
            <v>1685</v>
          </cell>
          <cell r="E21">
            <v>33210</v>
          </cell>
          <cell r="F21" t="str">
            <v>ANCHUNDIA VERDUGA JOSE A</v>
          </cell>
          <cell r="G21">
            <v>900142811</v>
          </cell>
          <cell r="H21">
            <v>68460889</v>
          </cell>
          <cell r="I21" t="str">
            <v>Urdesa Norte Callejón 2 # 108 y Calle 5ta.</v>
          </cell>
          <cell r="J21" t="str">
            <v>388-120</v>
          </cell>
        </row>
        <row r="22">
          <cell r="A22" t="str">
            <v>U</v>
          </cell>
          <cell r="B22" t="str">
            <v>Ubesa</v>
          </cell>
          <cell r="C22">
            <v>600108</v>
          </cell>
          <cell r="D22" t="str">
            <v>0915</v>
          </cell>
          <cell r="E22">
            <v>34308</v>
          </cell>
          <cell r="F22" t="str">
            <v>ANDINO VERA KATTY</v>
          </cell>
          <cell r="G22">
            <v>915165385</v>
          </cell>
          <cell r="H22">
            <v>0</v>
          </cell>
          <cell r="I22" t="str">
            <v>Ciudad. Jaime Polit mz K  v - 7</v>
          </cell>
        </row>
        <row r="23">
          <cell r="A23" t="str">
            <v>U</v>
          </cell>
          <cell r="B23" t="str">
            <v>Ubesa</v>
          </cell>
          <cell r="C23">
            <v>600114</v>
          </cell>
          <cell r="D23" t="str">
            <v>1150</v>
          </cell>
          <cell r="E23">
            <v>29025</v>
          </cell>
          <cell r="F23" t="str">
            <v>ANDRADE DURAZNO LIBIA</v>
          </cell>
          <cell r="G23">
            <v>701135089</v>
          </cell>
          <cell r="H23">
            <v>79612937</v>
          </cell>
          <cell r="I23" t="str">
            <v>Ciud. La Florida mz 619  v - 4</v>
          </cell>
          <cell r="J23" t="str">
            <v>253-361</v>
          </cell>
        </row>
        <row r="24">
          <cell r="A24" t="str">
            <v>U</v>
          </cell>
          <cell r="B24" t="str">
            <v>Ubesa</v>
          </cell>
          <cell r="C24">
            <v>700103</v>
          </cell>
          <cell r="D24" t="str">
            <v>1575</v>
          </cell>
          <cell r="E24">
            <v>32425</v>
          </cell>
          <cell r="F24" t="str">
            <v>ARANA LOOR FELIX ROBERTO</v>
          </cell>
          <cell r="G24">
            <v>909751976</v>
          </cell>
          <cell r="H24">
            <v>86902511</v>
          </cell>
        </row>
        <row r="25">
          <cell r="A25" t="str">
            <v>U</v>
          </cell>
          <cell r="B25" t="str">
            <v>Ubesa</v>
          </cell>
          <cell r="C25">
            <v>200517</v>
          </cell>
          <cell r="D25" t="str">
            <v>1618</v>
          </cell>
          <cell r="E25">
            <v>32769</v>
          </cell>
          <cell r="F25" t="str">
            <v>ARAUJO CONTRERAS FRANCISCO</v>
          </cell>
          <cell r="G25">
            <v>1201520644</v>
          </cell>
          <cell r="H25">
            <v>0</v>
          </cell>
          <cell r="I25" t="str">
            <v>Olmedo y J.X. Marcos</v>
          </cell>
        </row>
        <row r="26">
          <cell r="A26" t="str">
            <v>U</v>
          </cell>
          <cell r="B26" t="str">
            <v>Ubesa</v>
          </cell>
          <cell r="C26">
            <v>200106</v>
          </cell>
          <cell r="D26" t="str">
            <v>1708</v>
          </cell>
          <cell r="E26">
            <v>33312</v>
          </cell>
          <cell r="F26" t="str">
            <v>ARBOLEDA ARIAS PEDRO</v>
          </cell>
          <cell r="G26">
            <v>1201223243</v>
          </cell>
          <cell r="H26">
            <v>915900104</v>
          </cell>
          <cell r="I26" t="str">
            <v>Pueblo Viejo</v>
          </cell>
        </row>
        <row r="27">
          <cell r="A27" t="str">
            <v>U</v>
          </cell>
          <cell r="B27" t="str">
            <v>Ubesa</v>
          </cell>
          <cell r="C27">
            <v>600114</v>
          </cell>
          <cell r="D27" t="str">
            <v>1864</v>
          </cell>
          <cell r="E27">
            <v>34197</v>
          </cell>
          <cell r="F27" t="str">
            <v>AREVALO GUTIERREZ EDGAR ROBERTO</v>
          </cell>
          <cell r="G27">
            <v>101515575</v>
          </cell>
          <cell r="H27">
            <v>935800306</v>
          </cell>
          <cell r="I27" t="str">
            <v>Tenguel  ciudadela Guayaquil</v>
          </cell>
          <cell r="J27" t="str">
            <v>744-135</v>
          </cell>
        </row>
        <row r="28">
          <cell r="A28" t="str">
            <v>P</v>
          </cell>
          <cell r="B28" t="str">
            <v>Pormar</v>
          </cell>
          <cell r="C28">
            <v>100105</v>
          </cell>
          <cell r="D28" t="str">
            <v>1433</v>
          </cell>
          <cell r="E28">
            <v>34280</v>
          </cell>
          <cell r="F28" t="str">
            <v>ARMAS WONG ELIO</v>
          </cell>
          <cell r="G28">
            <v>911185858</v>
          </cell>
          <cell r="H28">
            <v>0</v>
          </cell>
        </row>
        <row r="29">
          <cell r="A29" t="str">
            <v>U</v>
          </cell>
          <cell r="B29" t="str">
            <v>Ubesa</v>
          </cell>
          <cell r="C29">
            <v>400205</v>
          </cell>
          <cell r="D29" t="str">
            <v>2281</v>
          </cell>
          <cell r="E29">
            <v>33462</v>
          </cell>
          <cell r="F29" t="str">
            <v>ARMIJOS PIZARRO MANUEL ALEJANDRO</v>
          </cell>
          <cell r="G29">
            <v>702114182</v>
          </cell>
          <cell r="H29">
            <v>886700140</v>
          </cell>
          <cell r="I29" t="str">
            <v>Arízaga y Buenavista (Machala)</v>
          </cell>
        </row>
        <row r="30">
          <cell r="A30" t="str">
            <v>U</v>
          </cell>
          <cell r="B30" t="str">
            <v>Ubesa</v>
          </cell>
          <cell r="C30">
            <v>700103</v>
          </cell>
          <cell r="D30" t="str">
            <v>1865</v>
          </cell>
          <cell r="E30">
            <v>34204</v>
          </cell>
          <cell r="F30" t="str">
            <v>ARTEAGA COTO EDISON RENE</v>
          </cell>
          <cell r="G30">
            <v>914478821</v>
          </cell>
          <cell r="H30">
            <v>917300100</v>
          </cell>
          <cell r="I30" t="str">
            <v>Martha de Roldos (Madrigal) Mz-6 villa 5</v>
          </cell>
        </row>
        <row r="31">
          <cell r="A31" t="str">
            <v>U</v>
          </cell>
          <cell r="B31" t="str">
            <v>Ubesa</v>
          </cell>
          <cell r="C31">
            <v>100101</v>
          </cell>
          <cell r="D31" t="str">
            <v>1841</v>
          </cell>
          <cell r="E31">
            <v>33973</v>
          </cell>
          <cell r="F31" t="str">
            <v>ARTEAGA GUERRERO CARMEN V</v>
          </cell>
          <cell r="G31">
            <v>903918944</v>
          </cell>
          <cell r="H31">
            <v>80595832</v>
          </cell>
          <cell r="I31" t="str">
            <v>Cdla. Nueva  Kenedy calle 2da. este 111</v>
          </cell>
          <cell r="J31" t="str">
            <v>392-152</v>
          </cell>
        </row>
        <row r="32">
          <cell r="A32" t="str">
            <v>U</v>
          </cell>
          <cell r="B32" t="str">
            <v>Ubesa</v>
          </cell>
          <cell r="C32">
            <v>200106</v>
          </cell>
          <cell r="D32" t="str">
            <v>2238</v>
          </cell>
          <cell r="E32">
            <v>32048</v>
          </cell>
          <cell r="F32" t="str">
            <v>ARTEAGA RAMIREZ JOSE JHONNY</v>
          </cell>
          <cell r="G32">
            <v>701803132</v>
          </cell>
          <cell r="H32">
            <v>87620119</v>
          </cell>
          <cell r="I32" t="str">
            <v>Cdla. Carlos Mantilla (Tenguel)</v>
          </cell>
        </row>
        <row r="33">
          <cell r="A33" t="str">
            <v>U</v>
          </cell>
          <cell r="B33" t="str">
            <v>Ubesa</v>
          </cell>
          <cell r="C33">
            <v>400102</v>
          </cell>
          <cell r="D33" t="str">
            <v>1250</v>
          </cell>
          <cell r="E33">
            <v>22158</v>
          </cell>
          <cell r="F33" t="str">
            <v>ASENCIO MITE TOMAS</v>
          </cell>
          <cell r="G33">
            <v>900174798</v>
          </cell>
          <cell r="H33">
            <v>60280129</v>
          </cell>
        </row>
        <row r="34">
          <cell r="A34" t="str">
            <v>S</v>
          </cell>
          <cell r="B34" t="str">
            <v>Standard</v>
          </cell>
          <cell r="C34">
            <v>600102</v>
          </cell>
          <cell r="D34" t="str">
            <v>1143</v>
          </cell>
          <cell r="E34">
            <v>28138</v>
          </cell>
          <cell r="F34" t="str">
            <v>AYALA TOSCANO CESAR</v>
          </cell>
          <cell r="G34">
            <v>1200562799</v>
          </cell>
          <cell r="H34">
            <v>75512269</v>
          </cell>
          <cell r="I34" t="str">
            <v>Alborada XIX etapa calle 2da. mz.6 villa 66</v>
          </cell>
          <cell r="J34" t="str">
            <v>243-522</v>
          </cell>
        </row>
        <row r="35">
          <cell r="A35" t="str">
            <v>F</v>
          </cell>
          <cell r="B35" t="str">
            <v>Friocont</v>
          </cell>
          <cell r="C35">
            <v>100105</v>
          </cell>
          <cell r="D35" t="str">
            <v>4026</v>
          </cell>
          <cell r="E35">
            <v>33417</v>
          </cell>
          <cell r="F35" t="str">
            <v>BAJANA MONTERO MANUEL STALIN</v>
          </cell>
          <cell r="G35">
            <v>911185080</v>
          </cell>
          <cell r="H35">
            <v>0</v>
          </cell>
        </row>
        <row r="36">
          <cell r="A36" t="str">
            <v>U</v>
          </cell>
          <cell r="B36" t="str">
            <v>Ubesa</v>
          </cell>
          <cell r="C36">
            <v>600102</v>
          </cell>
          <cell r="D36" t="str">
            <v>1046</v>
          </cell>
          <cell r="E36">
            <v>27073</v>
          </cell>
          <cell r="F36" t="str">
            <v>BALDA BALCAZAR MARIANA</v>
          </cell>
          <cell r="G36">
            <v>902608124</v>
          </cell>
          <cell r="H36">
            <v>64460524</v>
          </cell>
          <cell r="I36" t="str">
            <v>Urdesa-Costanera 515 B y las Monjas</v>
          </cell>
          <cell r="J36" t="str">
            <v>882-006</v>
          </cell>
        </row>
        <row r="37">
          <cell r="A37" t="str">
            <v>F</v>
          </cell>
          <cell r="B37" t="str">
            <v>Friocont</v>
          </cell>
          <cell r="C37">
            <v>100105</v>
          </cell>
          <cell r="D37" t="str">
            <v>4502</v>
          </cell>
          <cell r="E37">
            <v>32540</v>
          </cell>
          <cell r="F37" t="str">
            <v>BALLADARES VILLAMAR ROBERTO JOSE</v>
          </cell>
          <cell r="G37">
            <v>909089492</v>
          </cell>
          <cell r="H37">
            <v>87650854</v>
          </cell>
        </row>
        <row r="38">
          <cell r="A38" t="str">
            <v>U</v>
          </cell>
          <cell r="B38" t="str">
            <v>Ubesa</v>
          </cell>
          <cell r="C38">
            <v>600114</v>
          </cell>
          <cell r="D38" t="str">
            <v>1899</v>
          </cell>
          <cell r="E38">
            <v>34561</v>
          </cell>
          <cell r="F38" t="str">
            <v>BALSECA AGURTO GEORGE</v>
          </cell>
          <cell r="G38">
            <v>913399788</v>
          </cell>
          <cell r="H38">
            <v>927009300</v>
          </cell>
        </row>
        <row r="39">
          <cell r="A39" t="str">
            <v>U</v>
          </cell>
          <cell r="B39" t="str">
            <v>Ubesa</v>
          </cell>
          <cell r="C39">
            <v>600105</v>
          </cell>
          <cell r="D39" t="str">
            <v>1155</v>
          </cell>
          <cell r="E39">
            <v>27148</v>
          </cell>
          <cell r="F39" t="str">
            <v>BAQUE BUSTOS PEDRO</v>
          </cell>
          <cell r="G39">
            <v>1300463625</v>
          </cell>
          <cell r="H39">
            <v>68441038</v>
          </cell>
          <cell r="I39" t="str">
            <v>Callejon 20  y Domingo Sabio</v>
          </cell>
        </row>
        <row r="40">
          <cell r="A40" t="str">
            <v>U</v>
          </cell>
          <cell r="B40" t="str">
            <v>Ubesa</v>
          </cell>
          <cell r="C40">
            <v>200109</v>
          </cell>
          <cell r="D40" t="str">
            <v>1482</v>
          </cell>
          <cell r="E40">
            <v>31364</v>
          </cell>
          <cell r="F40" t="str">
            <v>BAQUERIZO MATUTE GENARO</v>
          </cell>
          <cell r="G40">
            <v>902544428</v>
          </cell>
          <cell r="H40">
            <v>85520136</v>
          </cell>
          <cell r="I40" t="str">
            <v>Vía San Rafael - Tenguel</v>
          </cell>
        </row>
        <row r="41">
          <cell r="A41" t="str">
            <v>P</v>
          </cell>
          <cell r="B41" t="str">
            <v>Pormar</v>
          </cell>
          <cell r="C41">
            <v>100105</v>
          </cell>
          <cell r="D41" t="str">
            <v>1675</v>
          </cell>
          <cell r="E41">
            <v>33137</v>
          </cell>
          <cell r="F41" t="str">
            <v>BARAHONA CARRANZA FELIPE AGAPITO</v>
          </cell>
          <cell r="G41">
            <v>904693595</v>
          </cell>
          <cell r="H41">
            <v>80490651</v>
          </cell>
        </row>
        <row r="42">
          <cell r="A42" t="str">
            <v>T</v>
          </cell>
          <cell r="B42" t="str">
            <v>Tallán</v>
          </cell>
          <cell r="C42">
            <v>100105</v>
          </cell>
          <cell r="D42" t="str">
            <v>5502</v>
          </cell>
          <cell r="E42">
            <v>32539</v>
          </cell>
          <cell r="F42" t="str">
            <v>BARAHONA CARRANZA VICTOR CELSO</v>
          </cell>
          <cell r="G42">
            <v>906259114</v>
          </cell>
          <cell r="H42">
            <v>78562466</v>
          </cell>
        </row>
        <row r="43">
          <cell r="A43" t="str">
            <v>U</v>
          </cell>
          <cell r="B43" t="str">
            <v>Ubesa</v>
          </cell>
          <cell r="C43">
            <v>600114</v>
          </cell>
          <cell r="D43" t="str">
            <v>1830</v>
          </cell>
          <cell r="E43">
            <v>33896</v>
          </cell>
          <cell r="F43" t="str">
            <v>BARBA ZERNA EDISON ROSENDO</v>
          </cell>
          <cell r="G43">
            <v>903374148</v>
          </cell>
          <cell r="H43">
            <v>684708320</v>
          </cell>
          <cell r="I43" t="str">
            <v>Sauces VII mz 171 v - 19</v>
          </cell>
          <cell r="J43" t="str">
            <v>230-647</v>
          </cell>
        </row>
        <row r="44">
          <cell r="A44" t="str">
            <v>F</v>
          </cell>
          <cell r="B44" t="str">
            <v>Friocont</v>
          </cell>
          <cell r="C44">
            <v>100105</v>
          </cell>
          <cell r="D44" t="str">
            <v>4528</v>
          </cell>
          <cell r="E44">
            <v>34099</v>
          </cell>
          <cell r="F44" t="str">
            <v>BARCO ANCHUNDIA JINSOP XAVIER</v>
          </cell>
          <cell r="G44">
            <v>914237615</v>
          </cell>
          <cell r="H44">
            <v>927400844</v>
          </cell>
        </row>
        <row r="45">
          <cell r="A45" t="str">
            <v>E</v>
          </cell>
          <cell r="B45" t="str">
            <v>Tecnielec</v>
          </cell>
          <cell r="C45">
            <v>100105</v>
          </cell>
          <cell r="D45" t="str">
            <v>4036</v>
          </cell>
          <cell r="E45">
            <v>34127</v>
          </cell>
          <cell r="F45" t="str">
            <v>BARRENO BAIDAL LUIS F</v>
          </cell>
          <cell r="G45">
            <v>914589544</v>
          </cell>
          <cell r="H45">
            <v>0</v>
          </cell>
        </row>
        <row r="46">
          <cell r="A46" t="str">
            <v>U</v>
          </cell>
          <cell r="B46" t="str">
            <v>Ubesa</v>
          </cell>
          <cell r="C46">
            <v>600114</v>
          </cell>
          <cell r="D46" t="str">
            <v>1681</v>
          </cell>
          <cell r="E46">
            <v>33196</v>
          </cell>
          <cell r="F46" t="str">
            <v>BARROS CHAVEZ WILSON FABRICIO</v>
          </cell>
          <cell r="G46">
            <v>909448458</v>
          </cell>
          <cell r="H46">
            <v>906401561</v>
          </cell>
          <cell r="I46" t="str">
            <v>Alborada VII  mz 732 v -9</v>
          </cell>
          <cell r="J46" t="str">
            <v>271-798</v>
          </cell>
        </row>
        <row r="47">
          <cell r="A47" t="str">
            <v>U</v>
          </cell>
          <cell r="B47" t="str">
            <v>Ubesa</v>
          </cell>
          <cell r="C47">
            <v>200219</v>
          </cell>
          <cell r="D47" t="str">
            <v>2240</v>
          </cell>
          <cell r="E47">
            <v>32061</v>
          </cell>
          <cell r="F47" t="str">
            <v>BARZALLO LEON NESTOR IVAN</v>
          </cell>
          <cell r="G47">
            <v>1200395521</v>
          </cell>
          <cell r="H47">
            <v>75533132</v>
          </cell>
          <cell r="I47" t="str">
            <v>Arizaga y vía Pajonal (Machala)</v>
          </cell>
        </row>
        <row r="48">
          <cell r="A48" t="str">
            <v>U</v>
          </cell>
          <cell r="B48" t="str">
            <v>Ubesa</v>
          </cell>
          <cell r="C48">
            <v>400105</v>
          </cell>
          <cell r="D48" t="str">
            <v>1079</v>
          </cell>
          <cell r="E48">
            <v>20465</v>
          </cell>
          <cell r="F48" t="str">
            <v>BASANTES MOLINA JOSE</v>
          </cell>
          <cell r="G48">
            <v>900576216</v>
          </cell>
          <cell r="H48">
            <v>49320483</v>
          </cell>
        </row>
        <row r="49">
          <cell r="A49" t="str">
            <v>U</v>
          </cell>
          <cell r="B49" t="str">
            <v>Ubesa</v>
          </cell>
          <cell r="C49">
            <v>200106</v>
          </cell>
          <cell r="D49" t="str">
            <v>2025</v>
          </cell>
          <cell r="E49">
            <v>27890</v>
          </cell>
          <cell r="F49" t="str">
            <v>BAUTISTA BUSTOS LUIS ALEJANDRO</v>
          </cell>
          <cell r="G49">
            <v>700913122</v>
          </cell>
          <cell r="H49">
            <v>70541220</v>
          </cell>
          <cell r="I49" t="str">
            <v>12 de Diciembre y Jambelí - Barrio La Aurora mz.4 (Machala)</v>
          </cell>
        </row>
        <row r="50">
          <cell r="A50" t="str">
            <v>U</v>
          </cell>
          <cell r="B50" t="str">
            <v>Ubesa</v>
          </cell>
          <cell r="C50">
            <v>400110</v>
          </cell>
          <cell r="D50" t="str">
            <v>1795</v>
          </cell>
          <cell r="E50">
            <v>33721</v>
          </cell>
          <cell r="F50" t="str">
            <v>BEDON REASCO VICTOR MANUEL</v>
          </cell>
          <cell r="G50">
            <v>910799204</v>
          </cell>
          <cell r="H50">
            <v>85660120</v>
          </cell>
        </row>
        <row r="51">
          <cell r="A51" t="str">
            <v>U</v>
          </cell>
          <cell r="B51" t="str">
            <v>Ubesa</v>
          </cell>
          <cell r="C51">
            <v>200317</v>
          </cell>
          <cell r="D51" t="str">
            <v>1067</v>
          </cell>
          <cell r="E51">
            <v>22981</v>
          </cell>
          <cell r="F51" t="str">
            <v>BENAVIDES ANGEL MANUEL</v>
          </cell>
          <cell r="G51">
            <v>900821398</v>
          </cell>
          <cell r="H51">
            <v>62400682</v>
          </cell>
          <cell r="I51" t="str">
            <v>Cdla Ferroviaria 5 de Julio Av. 3 # 406</v>
          </cell>
          <cell r="J51" t="str">
            <v>201-998</v>
          </cell>
        </row>
        <row r="52">
          <cell r="A52" t="str">
            <v>U</v>
          </cell>
          <cell r="B52" t="str">
            <v>Ubesa</v>
          </cell>
          <cell r="C52">
            <v>700103</v>
          </cell>
          <cell r="D52" t="str">
            <v>1439</v>
          </cell>
          <cell r="E52">
            <v>30596</v>
          </cell>
          <cell r="F52" t="str">
            <v>BENITES BERMEO WASHINGTON</v>
          </cell>
          <cell r="G52">
            <v>900487745</v>
          </cell>
          <cell r="H52">
            <v>79461006</v>
          </cell>
        </row>
        <row r="53">
          <cell r="A53" t="str">
            <v>U</v>
          </cell>
          <cell r="B53" t="str">
            <v>Ubesa</v>
          </cell>
          <cell r="C53">
            <v>300202</v>
          </cell>
          <cell r="D53" t="str">
            <v>2209</v>
          </cell>
          <cell r="E53">
            <v>31054</v>
          </cell>
          <cell r="F53" t="str">
            <v>BERMEO ALTAMIRANO CARLOS</v>
          </cell>
          <cell r="G53">
            <v>300413499</v>
          </cell>
          <cell r="H53">
            <v>85520017</v>
          </cell>
          <cell r="I53" t="str">
            <v>Sta. Rosa y Boyaca (Machala)</v>
          </cell>
        </row>
        <row r="54">
          <cell r="A54" t="str">
            <v>U</v>
          </cell>
          <cell r="B54" t="str">
            <v>Ubesa</v>
          </cell>
          <cell r="C54">
            <v>200106</v>
          </cell>
          <cell r="D54" t="str">
            <v>1506</v>
          </cell>
          <cell r="E54">
            <v>31740</v>
          </cell>
          <cell r="F54" t="str">
            <v>BERMUDEZ DIAZ FRANKLIN</v>
          </cell>
          <cell r="G54">
            <v>900626557</v>
          </cell>
          <cell r="H54">
            <v>71451174</v>
          </cell>
          <cell r="I54" t="str">
            <v>Cdla. BEV mz.C villa 8 (Milagro)</v>
          </cell>
          <cell r="J54" t="str">
            <v>970-650</v>
          </cell>
        </row>
        <row r="55">
          <cell r="A55" t="str">
            <v>E</v>
          </cell>
          <cell r="B55" t="str">
            <v>Tecnielec</v>
          </cell>
          <cell r="C55">
            <v>100105</v>
          </cell>
          <cell r="D55" t="str">
            <v>4035</v>
          </cell>
          <cell r="E55">
            <v>33854</v>
          </cell>
          <cell r="F55" t="str">
            <v>BESSERRIN ARREAGA PABLO R</v>
          </cell>
          <cell r="G55">
            <v>1203610306</v>
          </cell>
          <cell r="H55">
            <v>0</v>
          </cell>
        </row>
        <row r="56">
          <cell r="A56" t="str">
            <v>U</v>
          </cell>
          <cell r="B56" t="str">
            <v>Ubesa</v>
          </cell>
          <cell r="C56">
            <v>400105</v>
          </cell>
          <cell r="D56" t="str">
            <v>1266</v>
          </cell>
          <cell r="E56">
            <v>24439</v>
          </cell>
          <cell r="F56" t="str">
            <v>BLUM ESCOBAR ALFREDO RIGOBERTO</v>
          </cell>
          <cell r="G56">
            <v>902020825</v>
          </cell>
          <cell r="H56">
            <v>66451451</v>
          </cell>
          <cell r="I56" t="str">
            <v>Ave. 16 de Octubre             (Duran)</v>
          </cell>
          <cell r="J56" t="str">
            <v>810-108</v>
          </cell>
        </row>
        <row r="57">
          <cell r="A57" t="str">
            <v>U</v>
          </cell>
          <cell r="B57" t="str">
            <v>Ubesa</v>
          </cell>
          <cell r="C57">
            <v>200317</v>
          </cell>
          <cell r="D57" t="str">
            <v>1850</v>
          </cell>
          <cell r="E57">
            <v>34099</v>
          </cell>
          <cell r="F57" t="str">
            <v>BOHORQUEZ QUICHIMBO ANA E</v>
          </cell>
          <cell r="G57">
            <v>908982705</v>
          </cell>
          <cell r="H57">
            <v>0</v>
          </cell>
          <cell r="I57" t="str">
            <v>Bloque # 2 segundo piso dept. 204-E</v>
          </cell>
          <cell r="J57" t="str">
            <v>367-543</v>
          </cell>
        </row>
        <row r="58">
          <cell r="A58" t="str">
            <v>U</v>
          </cell>
          <cell r="B58" t="str">
            <v>Ubesa</v>
          </cell>
          <cell r="C58">
            <v>200109</v>
          </cell>
          <cell r="D58" t="str">
            <v>2085</v>
          </cell>
          <cell r="E58">
            <v>29026</v>
          </cell>
          <cell r="F58" t="str">
            <v>BORBOR VILLAO JOSE MANUEL</v>
          </cell>
          <cell r="G58">
            <v>902891894</v>
          </cell>
          <cell r="H58">
            <v>77520677</v>
          </cell>
        </row>
        <row r="59">
          <cell r="A59" t="str">
            <v>U</v>
          </cell>
          <cell r="B59" t="str">
            <v>Ubesa</v>
          </cell>
          <cell r="C59">
            <v>400203</v>
          </cell>
          <cell r="D59" t="str">
            <v>2175</v>
          </cell>
          <cell r="E59">
            <v>24640</v>
          </cell>
          <cell r="F59" t="str">
            <v>BRAVO VALENCIA GERMANICO</v>
          </cell>
          <cell r="G59">
            <v>700020934</v>
          </cell>
          <cell r="H59">
            <v>67460682</v>
          </cell>
          <cell r="I59" t="str">
            <v>Cdla. Machala mz.11 villa 3 (Machala)</v>
          </cell>
          <cell r="J59" t="str">
            <v>922-642</v>
          </cell>
        </row>
        <row r="60">
          <cell r="A60" t="str">
            <v>U</v>
          </cell>
          <cell r="B60" t="str">
            <v>Ubesa</v>
          </cell>
          <cell r="C60">
            <v>300302</v>
          </cell>
          <cell r="D60" t="str">
            <v>2246</v>
          </cell>
          <cell r="E60">
            <v>32224</v>
          </cell>
          <cell r="F60" t="str">
            <v>BURBANO VELASQUEZ JOAQUIN ISAIAS</v>
          </cell>
          <cell r="G60">
            <v>908902182</v>
          </cell>
          <cell r="H60">
            <v>0</v>
          </cell>
        </row>
        <row r="61">
          <cell r="A61" t="str">
            <v>U</v>
          </cell>
          <cell r="B61" t="str">
            <v>Ubesa</v>
          </cell>
          <cell r="C61">
            <v>600108</v>
          </cell>
          <cell r="D61" t="str">
            <v>1483</v>
          </cell>
          <cell r="E61">
            <v>31397</v>
          </cell>
          <cell r="F61" t="str">
            <v>BURGOS GUERRERO ROSA</v>
          </cell>
          <cell r="G61">
            <v>909542656</v>
          </cell>
          <cell r="H61">
            <v>84652757</v>
          </cell>
          <cell r="I61" t="str">
            <v>Brisas de Santay mz f  v - 4 b</v>
          </cell>
        </row>
        <row r="62">
          <cell r="A62" t="str">
            <v>U</v>
          </cell>
          <cell r="B62" t="str">
            <v>Ubesa</v>
          </cell>
          <cell r="C62">
            <v>600114</v>
          </cell>
          <cell r="D62" t="str">
            <v>1812</v>
          </cell>
          <cell r="E62">
            <v>33772</v>
          </cell>
          <cell r="F62" t="str">
            <v>BUSTAMANTE BENAVIDES MAYRA E</v>
          </cell>
          <cell r="G62">
            <v>910568716</v>
          </cell>
          <cell r="H62">
            <v>846527720</v>
          </cell>
          <cell r="I62" t="str">
            <v>La Florida mz 406 v - 44</v>
          </cell>
          <cell r="J62" t="str">
            <v>255-473</v>
          </cell>
        </row>
        <row r="63">
          <cell r="A63" t="str">
            <v>U</v>
          </cell>
          <cell r="B63" t="str">
            <v>Ubesa</v>
          </cell>
          <cell r="C63">
            <v>300202</v>
          </cell>
          <cell r="D63" t="str">
            <v>2150</v>
          </cell>
          <cell r="E63">
            <v>28632</v>
          </cell>
          <cell r="F63" t="str">
            <v>BUSTAMANTE CHIRIBOGA MANUEL VICENT</v>
          </cell>
          <cell r="G63">
            <v>1101842704</v>
          </cell>
          <cell r="H63">
            <v>73512794</v>
          </cell>
          <cell r="I63" t="str">
            <v>9na. Norte entre Buenaventura y N. Mera (Machala)</v>
          </cell>
          <cell r="J63" t="str">
            <v>933-780</v>
          </cell>
        </row>
        <row r="64">
          <cell r="A64" t="str">
            <v>U</v>
          </cell>
          <cell r="B64" t="str">
            <v>Ubesa</v>
          </cell>
          <cell r="C64">
            <v>600106</v>
          </cell>
          <cell r="D64" t="str">
            <v>0924</v>
          </cell>
          <cell r="E64">
            <v>34476</v>
          </cell>
          <cell r="F64" t="str">
            <v>CABRERA GOMEZ MIRIAN</v>
          </cell>
          <cell r="G64">
            <v>916895907</v>
          </cell>
          <cell r="H64">
            <v>0</v>
          </cell>
          <cell r="I64" t="str">
            <v>Sauces VI  mz 327 v - 15</v>
          </cell>
          <cell r="J64" t="str">
            <v>230-328</v>
          </cell>
        </row>
        <row r="65">
          <cell r="A65" t="str">
            <v>U</v>
          </cell>
          <cell r="B65" t="str">
            <v>Ubesa</v>
          </cell>
          <cell r="C65">
            <v>400205</v>
          </cell>
          <cell r="D65" t="str">
            <v>2197</v>
          </cell>
          <cell r="E65">
            <v>23816</v>
          </cell>
          <cell r="F65" t="str">
            <v>CABRERA IDROVO ANTONIO DAVID</v>
          </cell>
          <cell r="G65">
            <v>700246713</v>
          </cell>
          <cell r="H65">
            <v>64420993</v>
          </cell>
          <cell r="I65" t="str">
            <v>16ava Oeste entre 2da. y 3ra. Sur (Machala)</v>
          </cell>
          <cell r="J65" t="str">
            <v>921-362</v>
          </cell>
        </row>
        <row r="66">
          <cell r="A66" t="str">
            <v>U</v>
          </cell>
          <cell r="B66" t="str">
            <v>Ubesa</v>
          </cell>
          <cell r="C66">
            <v>200115</v>
          </cell>
          <cell r="D66" t="str">
            <v>1807</v>
          </cell>
          <cell r="E66">
            <v>33770</v>
          </cell>
          <cell r="F66" t="str">
            <v>CABRERA LOAIZA WILMER UBALDO</v>
          </cell>
          <cell r="G66">
            <v>701679771</v>
          </cell>
          <cell r="H66">
            <v>846207700</v>
          </cell>
          <cell r="I66" t="str">
            <v>San Juan</v>
          </cell>
        </row>
        <row r="67">
          <cell r="A67" t="str">
            <v>U</v>
          </cell>
          <cell r="B67" t="str">
            <v>Ubesa</v>
          </cell>
          <cell r="C67">
            <v>400103</v>
          </cell>
          <cell r="D67" t="str">
            <v>1267</v>
          </cell>
          <cell r="E67">
            <v>27367</v>
          </cell>
          <cell r="F67" t="str">
            <v>CABRERA ZAMBRANO JORGE ENRIQUE</v>
          </cell>
          <cell r="G67">
            <v>905106365</v>
          </cell>
          <cell r="H67">
            <v>74554366</v>
          </cell>
        </row>
        <row r="68">
          <cell r="A68" t="str">
            <v>F</v>
          </cell>
          <cell r="B68" t="str">
            <v>Friocont</v>
          </cell>
          <cell r="C68">
            <v>100105</v>
          </cell>
          <cell r="D68" t="str">
            <v>4001</v>
          </cell>
          <cell r="E68">
            <v>32582</v>
          </cell>
          <cell r="F68" t="str">
            <v>CACERES MENDOZA JOSE TEODORO</v>
          </cell>
          <cell r="G68">
            <v>910803386</v>
          </cell>
          <cell r="H68">
            <v>886902565</v>
          </cell>
        </row>
        <row r="69">
          <cell r="A69" t="str">
            <v>U</v>
          </cell>
          <cell r="B69" t="str">
            <v>Ubesa</v>
          </cell>
          <cell r="C69">
            <v>400102</v>
          </cell>
          <cell r="D69" t="str">
            <v>0916</v>
          </cell>
          <cell r="E69">
            <v>34335</v>
          </cell>
          <cell r="F69" t="str">
            <v>CAIZAHUANO PILCO LUIS</v>
          </cell>
          <cell r="G69">
            <v>601952765</v>
          </cell>
          <cell r="H69">
            <v>0</v>
          </cell>
        </row>
        <row r="70">
          <cell r="A70" t="str">
            <v>U</v>
          </cell>
          <cell r="B70" t="str">
            <v>Ubesa</v>
          </cell>
          <cell r="C70">
            <v>200317</v>
          </cell>
          <cell r="D70" t="str">
            <v>1897</v>
          </cell>
          <cell r="E70">
            <v>34554</v>
          </cell>
          <cell r="F70" t="str">
            <v>CALDERON CARPIO LUIS</v>
          </cell>
          <cell r="G70">
            <v>905816914</v>
          </cell>
          <cell r="H70">
            <v>0</v>
          </cell>
          <cell r="I70" t="str">
            <v>10 de Agosto entre E. Seminario y Chile (Milagro)</v>
          </cell>
          <cell r="J70" t="str">
            <v>971-930</v>
          </cell>
        </row>
        <row r="71">
          <cell r="A71" t="str">
            <v>U</v>
          </cell>
          <cell r="B71" t="str">
            <v>Ubesa</v>
          </cell>
          <cell r="C71">
            <v>400110</v>
          </cell>
          <cell r="D71" t="str">
            <v>1617</v>
          </cell>
          <cell r="E71">
            <v>32750</v>
          </cell>
          <cell r="F71" t="str">
            <v>CALDERON CEDENO CRISTIAN ROLANDO</v>
          </cell>
          <cell r="G71">
            <v>906588454</v>
          </cell>
          <cell r="H71">
            <v>86580568</v>
          </cell>
        </row>
        <row r="72">
          <cell r="A72" t="str">
            <v>U</v>
          </cell>
          <cell r="B72" t="str">
            <v>Ubesa</v>
          </cell>
          <cell r="C72">
            <v>200106</v>
          </cell>
          <cell r="D72" t="str">
            <v>0912</v>
          </cell>
          <cell r="E72">
            <v>34281</v>
          </cell>
          <cell r="F72" t="str">
            <v>CALLE RUILOVA FERNANDO</v>
          </cell>
          <cell r="G72">
            <v>903273357</v>
          </cell>
          <cell r="H72">
            <v>0</v>
          </cell>
          <cell r="I72" t="str">
            <v>Maracaibo 221 y México</v>
          </cell>
        </row>
        <row r="73">
          <cell r="A73" t="str">
            <v>S</v>
          </cell>
          <cell r="B73" t="str">
            <v>Standard</v>
          </cell>
          <cell r="C73">
            <v>200101</v>
          </cell>
          <cell r="D73" t="str">
            <v>1412</v>
          </cell>
          <cell r="E73">
            <v>30122</v>
          </cell>
          <cell r="F73" t="str">
            <v>CALLE RUILOVA HECTOR</v>
          </cell>
          <cell r="G73">
            <v>902382324</v>
          </cell>
          <cell r="H73">
            <v>824506730</v>
          </cell>
          <cell r="I73" t="str">
            <v>Cdla. Bellavista mz.31 villa 11</v>
          </cell>
          <cell r="J73" t="str">
            <v>200-490</v>
          </cell>
        </row>
        <row r="74">
          <cell r="A74" t="str">
            <v>U</v>
          </cell>
          <cell r="B74" t="str">
            <v>Ubesa</v>
          </cell>
          <cell r="C74">
            <v>200219</v>
          </cell>
          <cell r="D74" t="str">
            <v>2230</v>
          </cell>
          <cell r="E74">
            <v>31949</v>
          </cell>
          <cell r="F74" t="str">
            <v>CALLE RUIZ RAFAEL HERMOGENES</v>
          </cell>
          <cell r="G74">
            <v>700990609</v>
          </cell>
          <cell r="H74">
            <v>73580801</v>
          </cell>
          <cell r="I74" t="str">
            <v>Olmedo y callejón sin nombre (Pto. Bolivar)</v>
          </cell>
        </row>
        <row r="75">
          <cell r="A75" t="str">
            <v>U</v>
          </cell>
          <cell r="B75" t="str">
            <v>Ubesa</v>
          </cell>
          <cell r="C75">
            <v>200517</v>
          </cell>
          <cell r="D75" t="str">
            <v>1780</v>
          </cell>
          <cell r="E75">
            <v>34120</v>
          </cell>
          <cell r="F75" t="str">
            <v>CAMACHO COLOMA TULIO TELESFORO</v>
          </cell>
          <cell r="G75">
            <v>908536659</v>
          </cell>
          <cell r="H75">
            <v>0</v>
          </cell>
          <cell r="I75" t="str">
            <v>J.X. Marcos Chipiter # 500</v>
          </cell>
        </row>
        <row r="76">
          <cell r="A76" t="str">
            <v>U</v>
          </cell>
          <cell r="B76" t="str">
            <v>Ubesa</v>
          </cell>
          <cell r="C76">
            <v>200106</v>
          </cell>
          <cell r="D76" t="str">
            <v>2285</v>
          </cell>
          <cell r="E76">
            <v>33427</v>
          </cell>
          <cell r="F76" t="str">
            <v>CANALES DIAZ IVAN JAVIER</v>
          </cell>
          <cell r="G76">
            <v>702225681</v>
          </cell>
          <cell r="H76">
            <v>16800126</v>
          </cell>
          <cell r="I76" t="str">
            <v>Cdla. 10 de Agosto (Tenguel)</v>
          </cell>
        </row>
        <row r="77">
          <cell r="A77" t="str">
            <v>U</v>
          </cell>
          <cell r="B77" t="str">
            <v>Ubesa</v>
          </cell>
          <cell r="C77">
            <v>200106</v>
          </cell>
          <cell r="D77" t="str">
            <v>1562</v>
          </cell>
          <cell r="E77">
            <v>32266</v>
          </cell>
          <cell r="F77" t="str">
            <v>CANTO PAZMINO EUSEBIO FRANCISCO</v>
          </cell>
          <cell r="G77">
            <v>908343379</v>
          </cell>
          <cell r="H77">
            <v>88620987</v>
          </cell>
          <cell r="I77" t="str">
            <v>Cdla. Nueva Milagro</v>
          </cell>
        </row>
        <row r="78">
          <cell r="A78" t="str">
            <v>U</v>
          </cell>
          <cell r="B78" t="str">
            <v>Ubesa</v>
          </cell>
          <cell r="C78">
            <v>200219</v>
          </cell>
          <cell r="D78" t="str">
            <v>2277</v>
          </cell>
          <cell r="E78">
            <v>33434</v>
          </cell>
          <cell r="F78" t="str">
            <v>CARDENAS SOLANO ROY M</v>
          </cell>
          <cell r="G78">
            <v>701650921</v>
          </cell>
          <cell r="H78">
            <v>87630095</v>
          </cell>
          <cell r="I78" t="str">
            <v>Bolivar # 20 y Atahualpa (Pasaje)</v>
          </cell>
        </row>
        <row r="79">
          <cell r="A79" t="str">
            <v>U</v>
          </cell>
          <cell r="B79" t="str">
            <v>Ubesa</v>
          </cell>
          <cell r="C79">
            <v>200106</v>
          </cell>
          <cell r="D79" t="str">
            <v>2234</v>
          </cell>
          <cell r="E79">
            <v>31964</v>
          </cell>
          <cell r="F79" t="str">
            <v>CARPIO RAMON MANUEL MESIAS V</v>
          </cell>
          <cell r="G79">
            <v>701015687</v>
          </cell>
          <cell r="H79">
            <v>87580065</v>
          </cell>
          <cell r="I79" t="str">
            <v>Cdla. Los Robles (Naranjal)</v>
          </cell>
        </row>
        <row r="80">
          <cell r="A80" t="str">
            <v>U</v>
          </cell>
          <cell r="B80" t="str">
            <v>Ubesa</v>
          </cell>
          <cell r="C80">
            <v>200106</v>
          </cell>
          <cell r="D80" t="str">
            <v>1725</v>
          </cell>
          <cell r="E80">
            <v>33389</v>
          </cell>
          <cell r="F80" t="str">
            <v>CARRASCO MANCERO ANGEL</v>
          </cell>
          <cell r="G80">
            <v>1202383061</v>
          </cell>
          <cell r="H80">
            <v>0</v>
          </cell>
        </row>
        <row r="81">
          <cell r="A81" t="str">
            <v>U</v>
          </cell>
          <cell r="B81" t="str">
            <v>Ubesa</v>
          </cell>
          <cell r="C81">
            <v>400203</v>
          </cell>
          <cell r="D81" t="str">
            <v>2182</v>
          </cell>
          <cell r="E81">
            <v>25824</v>
          </cell>
          <cell r="F81" t="str">
            <v>CARRILLO SANCHEZ FAUSTO EDUARDO</v>
          </cell>
          <cell r="G81">
            <v>700499171</v>
          </cell>
          <cell r="H81">
            <v>70471691</v>
          </cell>
          <cell r="I81" t="str">
            <v>Cdla. Patria Nueva (Machala)</v>
          </cell>
          <cell r="J81" t="str">
            <v>935-073</v>
          </cell>
        </row>
        <row r="82">
          <cell r="A82" t="str">
            <v>U</v>
          </cell>
          <cell r="B82" t="str">
            <v>Ubesa</v>
          </cell>
          <cell r="C82">
            <v>600108</v>
          </cell>
          <cell r="D82" t="str">
            <v>5006</v>
          </cell>
          <cell r="E82">
            <v>32664</v>
          </cell>
          <cell r="F82" t="str">
            <v>CARRION ZABALA JANINE ELIZABETH</v>
          </cell>
          <cell r="G82">
            <v>910794106</v>
          </cell>
          <cell r="H82">
            <v>85670406</v>
          </cell>
          <cell r="I82" t="str">
            <v>Prosperina.km 6 1/2  calle 5o. 410 y ave 3o.</v>
          </cell>
          <cell r="J82" t="str">
            <v>254-994</v>
          </cell>
        </row>
        <row r="83">
          <cell r="A83" t="str">
            <v>U</v>
          </cell>
          <cell r="B83" t="str">
            <v>Ubesa</v>
          </cell>
          <cell r="C83">
            <v>200317</v>
          </cell>
          <cell r="D83" t="str">
            <v>1731</v>
          </cell>
          <cell r="E83">
            <v>33511</v>
          </cell>
          <cell r="F83" t="str">
            <v>CARVAJAL MORALES MIRIAM N</v>
          </cell>
          <cell r="G83">
            <v>1203252570</v>
          </cell>
          <cell r="H83">
            <v>0</v>
          </cell>
          <cell r="I83" t="str">
            <v>Capitan Zaera # 300 y Garcia Goyena</v>
          </cell>
        </row>
        <row r="84">
          <cell r="A84" t="str">
            <v>U</v>
          </cell>
          <cell r="B84" t="str">
            <v>Ubesa</v>
          </cell>
          <cell r="C84">
            <v>400110</v>
          </cell>
          <cell r="D84" t="str">
            <v>1550</v>
          </cell>
          <cell r="E84">
            <v>32097</v>
          </cell>
          <cell r="F84" t="str">
            <v>CARVAJAL PARRALES CARLOS</v>
          </cell>
          <cell r="G84">
            <v>909574378</v>
          </cell>
          <cell r="H84">
            <v>0</v>
          </cell>
        </row>
        <row r="85">
          <cell r="A85" t="str">
            <v>U</v>
          </cell>
          <cell r="B85" t="str">
            <v>Ubesa</v>
          </cell>
          <cell r="C85">
            <v>200517</v>
          </cell>
          <cell r="D85" t="str">
            <v>1854</v>
          </cell>
          <cell r="E85">
            <v>34134</v>
          </cell>
          <cell r="F85" t="str">
            <v>CASAL FAJARDO ARTURO A</v>
          </cell>
          <cell r="G85">
            <v>910515212</v>
          </cell>
          <cell r="H85">
            <v>0</v>
          </cell>
          <cell r="I85" t="str">
            <v>Cdla. Atarazana mz. A2 villa 21</v>
          </cell>
          <cell r="J85" t="str">
            <v>393-613</v>
          </cell>
        </row>
        <row r="86">
          <cell r="A86" t="str">
            <v>M</v>
          </cell>
          <cell r="B86" t="str">
            <v>Agmaresa</v>
          </cell>
          <cell r="C86">
            <v>100105</v>
          </cell>
          <cell r="D86" t="str">
            <v>1916</v>
          </cell>
          <cell r="E86">
            <v>31117</v>
          </cell>
          <cell r="F86" t="str">
            <v>CASANOVA AGUAYO JORGE AUGUSTO</v>
          </cell>
          <cell r="G86">
            <v>908724180</v>
          </cell>
          <cell r="H86">
            <v>81631831</v>
          </cell>
        </row>
        <row r="87">
          <cell r="A87" t="str">
            <v>F</v>
          </cell>
          <cell r="B87" t="str">
            <v>Friocont</v>
          </cell>
          <cell r="C87">
            <v>100105</v>
          </cell>
          <cell r="D87" t="str">
            <v>4504</v>
          </cell>
          <cell r="E87">
            <v>34135</v>
          </cell>
          <cell r="F87" t="str">
            <v>CASTRO ARREAGA MARIO ALEJANDRO</v>
          </cell>
          <cell r="G87">
            <v>911435196</v>
          </cell>
          <cell r="H87">
            <v>897002984</v>
          </cell>
        </row>
        <row r="88">
          <cell r="A88" t="str">
            <v>U</v>
          </cell>
          <cell r="B88" t="str">
            <v>Ubesa</v>
          </cell>
          <cell r="C88">
            <v>200101</v>
          </cell>
          <cell r="D88" t="str">
            <v>0921</v>
          </cell>
          <cell r="E88">
            <v>34456</v>
          </cell>
          <cell r="F88" t="str">
            <v>CASTRO GREGOR MARIA</v>
          </cell>
          <cell r="G88">
            <v>908840051</v>
          </cell>
          <cell r="H88">
            <v>0</v>
          </cell>
          <cell r="I88" t="str">
            <v>Urdesa-Circunvalacion 718 y Guayacanes</v>
          </cell>
          <cell r="J88" t="str">
            <v>881-869</v>
          </cell>
        </row>
        <row r="89">
          <cell r="A89" t="str">
            <v>U</v>
          </cell>
          <cell r="B89" t="str">
            <v>Ubesa</v>
          </cell>
          <cell r="C89">
            <v>400101</v>
          </cell>
          <cell r="D89" t="str">
            <v>1196</v>
          </cell>
          <cell r="E89">
            <v>28929</v>
          </cell>
          <cell r="F89" t="str">
            <v>CEDILLO BANCHON ROBIN</v>
          </cell>
          <cell r="G89">
            <v>906265988</v>
          </cell>
          <cell r="H89">
            <v>79591669</v>
          </cell>
          <cell r="I89" t="str">
            <v>Guasmo Central mz k v-19</v>
          </cell>
          <cell r="J89" t="str">
            <v>494-555</v>
          </cell>
        </row>
        <row r="90">
          <cell r="A90" t="str">
            <v>U</v>
          </cell>
          <cell r="B90" t="str">
            <v>Ubesa</v>
          </cell>
          <cell r="C90">
            <v>200115</v>
          </cell>
          <cell r="D90" t="str">
            <v>2252</v>
          </cell>
          <cell r="E90">
            <v>32636</v>
          </cell>
          <cell r="F90" t="str">
            <v>CELY MALDONADO JUAN JOSE</v>
          </cell>
          <cell r="G90">
            <v>701933749</v>
          </cell>
          <cell r="H90">
            <v>896400054</v>
          </cell>
          <cell r="I90" t="str">
            <v>Azuay entre Esmeraldas y Portoviejo (Machala)</v>
          </cell>
        </row>
        <row r="91">
          <cell r="A91" t="str">
            <v>T</v>
          </cell>
          <cell r="B91" t="str">
            <v>Tallán</v>
          </cell>
          <cell r="C91">
            <v>100105</v>
          </cell>
          <cell r="D91" t="str">
            <v>5503</v>
          </cell>
          <cell r="E91">
            <v>32469</v>
          </cell>
          <cell r="F91" t="str">
            <v>CERDA POGGUIO FREY HENRY</v>
          </cell>
          <cell r="G91">
            <v>910121342</v>
          </cell>
          <cell r="H91">
            <v>87670610</v>
          </cell>
        </row>
        <row r="92">
          <cell r="A92" t="str">
            <v>U</v>
          </cell>
          <cell r="B92" t="str">
            <v>Ubesa</v>
          </cell>
          <cell r="C92">
            <v>600104</v>
          </cell>
          <cell r="D92" t="str">
            <v>1022</v>
          </cell>
          <cell r="E92">
            <v>28759</v>
          </cell>
          <cell r="F92" t="str">
            <v>CEVALLOS OLIVO SERGIO</v>
          </cell>
          <cell r="G92">
            <v>1200390738</v>
          </cell>
          <cell r="H92">
            <v>70502355</v>
          </cell>
          <cell r="I92" t="str">
            <v>Garcia Moreno y Peatonal A</v>
          </cell>
        </row>
        <row r="93">
          <cell r="A93" t="str">
            <v>F</v>
          </cell>
          <cell r="B93" t="str">
            <v>Friocont</v>
          </cell>
          <cell r="C93">
            <v>100105</v>
          </cell>
          <cell r="D93" t="str">
            <v>4031</v>
          </cell>
          <cell r="E93">
            <v>33546</v>
          </cell>
          <cell r="F93" t="str">
            <v>CHALEN CASTRO EDUARDO</v>
          </cell>
          <cell r="G93">
            <v>908941008</v>
          </cell>
          <cell r="H93">
            <v>0</v>
          </cell>
        </row>
        <row r="94">
          <cell r="A94" t="str">
            <v>U</v>
          </cell>
          <cell r="B94" t="str">
            <v>Ubesa</v>
          </cell>
          <cell r="C94">
            <v>200219</v>
          </cell>
          <cell r="D94" t="str">
            <v>2061</v>
          </cell>
          <cell r="E94">
            <v>25684</v>
          </cell>
          <cell r="F94" t="str">
            <v>CHAMAIDAN SOLANO JORGE ERWIN</v>
          </cell>
          <cell r="G94">
            <v>700616279</v>
          </cell>
          <cell r="H94">
            <v>70501941</v>
          </cell>
          <cell r="I94" t="str">
            <v>Las Brisas mz. D6 villa 13 (Machala)</v>
          </cell>
        </row>
        <row r="95">
          <cell r="A95" t="str">
            <v>U</v>
          </cell>
          <cell r="B95" t="str">
            <v>Ubesa</v>
          </cell>
          <cell r="C95">
            <v>300302</v>
          </cell>
          <cell r="D95" t="str">
            <v>1828</v>
          </cell>
          <cell r="E95">
            <v>33819</v>
          </cell>
          <cell r="F95" t="str">
            <v>CHAVEZ CORDERO MARIA AUXILIADORA</v>
          </cell>
          <cell r="G95">
            <v>909532756</v>
          </cell>
          <cell r="H95">
            <v>0</v>
          </cell>
          <cell r="I95" t="str">
            <v>Atarazana mz I-4 v-22</v>
          </cell>
          <cell r="J95" t="str">
            <v>393-753</v>
          </cell>
        </row>
        <row r="96">
          <cell r="A96" t="str">
            <v>T</v>
          </cell>
          <cell r="B96" t="str">
            <v>Tallán</v>
          </cell>
          <cell r="C96">
            <v>100105</v>
          </cell>
          <cell r="D96" t="str">
            <v>5012</v>
          </cell>
          <cell r="E96">
            <v>32716</v>
          </cell>
          <cell r="F96" t="str">
            <v>CHAVEZ FRANCO CRUZ INOCENCIO</v>
          </cell>
          <cell r="G96">
            <v>1302338338</v>
          </cell>
          <cell r="H96">
            <v>0</v>
          </cell>
        </row>
        <row r="97">
          <cell r="A97" t="str">
            <v>U</v>
          </cell>
          <cell r="B97" t="str">
            <v>Ubesa</v>
          </cell>
          <cell r="C97">
            <v>700102</v>
          </cell>
          <cell r="D97" t="str">
            <v>1832</v>
          </cell>
          <cell r="E97">
            <v>33909</v>
          </cell>
          <cell r="F97" t="str">
            <v>CHAVEZ GARCES ALEXANDRA ROCIO</v>
          </cell>
          <cell r="G97">
            <v>911776276</v>
          </cell>
          <cell r="H97">
            <v>887001392</v>
          </cell>
          <cell r="I97" t="str">
            <v>Arízaga y 10 de Agosto (Machala)</v>
          </cell>
          <cell r="J97" t="str">
            <v>453-157</v>
          </cell>
        </row>
        <row r="98">
          <cell r="A98" t="str">
            <v>U</v>
          </cell>
          <cell r="B98" t="str">
            <v>Ubesa</v>
          </cell>
          <cell r="C98">
            <v>700102</v>
          </cell>
          <cell r="D98" t="str">
            <v>1832</v>
          </cell>
          <cell r="E98">
            <v>33909</v>
          </cell>
          <cell r="F98" t="str">
            <v>CHAVEZ GARCES ALEXANDRA ROCIO</v>
          </cell>
          <cell r="G98">
            <v>911776276</v>
          </cell>
          <cell r="H98">
            <v>887001392</v>
          </cell>
          <cell r="I98" t="str">
            <v>Arízaga y 10 de Agosto (Machala)</v>
          </cell>
          <cell r="J98" t="str">
            <v>455-254</v>
          </cell>
        </row>
        <row r="99">
          <cell r="A99" t="str">
            <v>U</v>
          </cell>
          <cell r="B99" t="str">
            <v>Ubesa</v>
          </cell>
          <cell r="C99">
            <v>400103</v>
          </cell>
          <cell r="D99" t="str">
            <v>1727</v>
          </cell>
          <cell r="E99">
            <v>33390</v>
          </cell>
          <cell r="F99" t="str">
            <v>CHAVEZ LEON EDUARDO ARTURO</v>
          </cell>
          <cell r="G99">
            <v>903653210</v>
          </cell>
          <cell r="H99">
            <v>72491532</v>
          </cell>
        </row>
        <row r="100">
          <cell r="A100" t="str">
            <v>U</v>
          </cell>
          <cell r="B100" t="str">
            <v>Ubesa</v>
          </cell>
          <cell r="C100">
            <v>600114</v>
          </cell>
          <cell r="D100" t="str">
            <v>1869</v>
          </cell>
          <cell r="E100">
            <v>34224</v>
          </cell>
          <cell r="F100" t="str">
            <v>CHECA CAICEDO ZAIRA DEL ROCIO</v>
          </cell>
          <cell r="G100">
            <v>800996670</v>
          </cell>
          <cell r="H100">
            <v>917103423</v>
          </cell>
          <cell r="I100" t="str">
            <v>Cdla. Nva. Guayaquil mz-2 villa 13</v>
          </cell>
        </row>
        <row r="101">
          <cell r="A101" t="str">
            <v>U</v>
          </cell>
          <cell r="B101" t="str">
            <v>Ubesa</v>
          </cell>
          <cell r="C101">
            <v>200109</v>
          </cell>
          <cell r="D101" t="str">
            <v>2276</v>
          </cell>
          <cell r="E101">
            <v>33427</v>
          </cell>
          <cell r="F101" t="str">
            <v>CHEVEZ PILOZO DAVID ISAIAS</v>
          </cell>
          <cell r="G101">
            <v>910173509</v>
          </cell>
          <cell r="H101">
            <v>916400805</v>
          </cell>
        </row>
        <row r="102">
          <cell r="A102" t="str">
            <v>F</v>
          </cell>
          <cell r="B102" t="str">
            <v>Friocont</v>
          </cell>
          <cell r="C102">
            <v>100105</v>
          </cell>
          <cell r="D102" t="str">
            <v>4522</v>
          </cell>
          <cell r="E102">
            <v>33854</v>
          </cell>
          <cell r="F102" t="str">
            <v>CHOCHO VERA NESTOR ALBERTO</v>
          </cell>
          <cell r="G102">
            <v>911315414</v>
          </cell>
          <cell r="H102">
            <v>916801283</v>
          </cell>
        </row>
        <row r="103">
          <cell r="A103" t="str">
            <v>F</v>
          </cell>
          <cell r="B103" t="str">
            <v>Friocont</v>
          </cell>
          <cell r="C103">
            <v>100105</v>
          </cell>
          <cell r="D103" t="str">
            <v>4527</v>
          </cell>
          <cell r="E103">
            <v>34071</v>
          </cell>
          <cell r="F103" t="str">
            <v>CLAROS MERCHAN FELIX J</v>
          </cell>
          <cell r="G103">
            <v>912320645</v>
          </cell>
          <cell r="H103">
            <v>17100824</v>
          </cell>
        </row>
        <row r="104">
          <cell r="A104" t="str">
            <v>T</v>
          </cell>
          <cell r="B104" t="str">
            <v>Tallán</v>
          </cell>
          <cell r="C104">
            <v>100105</v>
          </cell>
          <cell r="D104" t="str">
            <v>5504</v>
          </cell>
          <cell r="E104">
            <v>32472</v>
          </cell>
          <cell r="F104" t="str">
            <v>CLAUDETT GOMEZ PABLO ENRIQUE</v>
          </cell>
          <cell r="G104">
            <v>904997988</v>
          </cell>
          <cell r="H104">
            <v>73542915</v>
          </cell>
        </row>
        <row r="105">
          <cell r="A105" t="str">
            <v>U</v>
          </cell>
          <cell r="B105" t="str">
            <v>Ubesa</v>
          </cell>
          <cell r="C105">
            <v>200517</v>
          </cell>
          <cell r="D105" t="str">
            <v>1862</v>
          </cell>
          <cell r="E105">
            <v>34162</v>
          </cell>
          <cell r="F105" t="str">
            <v>COELLO MIELES ALEJANDRO JAIR</v>
          </cell>
          <cell r="G105">
            <v>1202468805</v>
          </cell>
          <cell r="H105">
            <v>936800822</v>
          </cell>
          <cell r="I105" t="str">
            <v>Pueblo Viejo - Justino Campo</v>
          </cell>
          <cell r="J105" t="str">
            <v>454-117</v>
          </cell>
        </row>
        <row r="106">
          <cell r="A106" t="str">
            <v>U</v>
          </cell>
          <cell r="B106" t="str">
            <v>Ubesa</v>
          </cell>
          <cell r="C106">
            <v>400110</v>
          </cell>
          <cell r="D106" t="str">
            <v>5505</v>
          </cell>
          <cell r="E106">
            <v>32443</v>
          </cell>
          <cell r="F106" t="str">
            <v>CONFORME CASTILLO DANIEL</v>
          </cell>
          <cell r="G106">
            <v>909735706</v>
          </cell>
          <cell r="H106">
            <v>85678084</v>
          </cell>
        </row>
        <row r="107">
          <cell r="A107" t="str">
            <v>T</v>
          </cell>
          <cell r="B107" t="str">
            <v>Tallán</v>
          </cell>
          <cell r="C107">
            <v>100105</v>
          </cell>
          <cell r="D107" t="str">
            <v>5532</v>
          </cell>
          <cell r="E107">
            <v>34190</v>
          </cell>
          <cell r="F107" t="str">
            <v>COPPIANO FARIAS FELIX AURELIANO</v>
          </cell>
          <cell r="G107">
            <v>911613131</v>
          </cell>
          <cell r="H107">
            <v>916900637</v>
          </cell>
        </row>
        <row r="108">
          <cell r="A108" t="str">
            <v>U</v>
          </cell>
          <cell r="B108" t="str">
            <v>Ubesa</v>
          </cell>
          <cell r="C108">
            <v>600106</v>
          </cell>
          <cell r="D108" t="str">
            <v>1008</v>
          </cell>
          <cell r="E108">
            <v>27456</v>
          </cell>
          <cell r="F108" t="str">
            <v>CORDOVA CABRERA MARIA TERESA</v>
          </cell>
          <cell r="G108">
            <v>903806057</v>
          </cell>
          <cell r="H108">
            <v>65460341</v>
          </cell>
          <cell r="I108" t="str">
            <v>Sauces I  mz F31 v-14</v>
          </cell>
          <cell r="J108" t="str">
            <v>236-536</v>
          </cell>
        </row>
        <row r="109">
          <cell r="A109" t="str">
            <v>U</v>
          </cell>
          <cell r="B109" t="str">
            <v>Ubesa</v>
          </cell>
          <cell r="C109">
            <v>200106</v>
          </cell>
          <cell r="D109" t="str">
            <v>2268</v>
          </cell>
          <cell r="E109">
            <v>33246</v>
          </cell>
          <cell r="F109" t="str">
            <v>CORONADO CARRANZA MOISES ALBERTO</v>
          </cell>
          <cell r="G109">
            <v>702312810</v>
          </cell>
          <cell r="H109">
            <v>87681070</v>
          </cell>
        </row>
        <row r="110">
          <cell r="A110" t="str">
            <v>U</v>
          </cell>
          <cell r="B110" t="str">
            <v>Ubesa</v>
          </cell>
          <cell r="C110">
            <v>200517</v>
          </cell>
          <cell r="D110" t="str">
            <v>1738</v>
          </cell>
          <cell r="E110">
            <v>33462</v>
          </cell>
          <cell r="F110" t="str">
            <v>CORONEL LYTUMA JORGE FERNANDO</v>
          </cell>
          <cell r="G110">
            <v>907995864</v>
          </cell>
          <cell r="H110">
            <v>0</v>
          </cell>
          <cell r="I110" t="str">
            <v>Portete y la 31</v>
          </cell>
          <cell r="J110" t="str">
            <v>462-027</v>
          </cell>
        </row>
        <row r="111">
          <cell r="A111" t="str">
            <v>U</v>
          </cell>
          <cell r="B111" t="str">
            <v>Ubesa</v>
          </cell>
          <cell r="C111">
            <v>200109</v>
          </cell>
          <cell r="D111" t="str">
            <v>1161</v>
          </cell>
          <cell r="E111">
            <v>27710</v>
          </cell>
          <cell r="F111" t="str">
            <v>CRIOLLO VILLACRES MELIDA</v>
          </cell>
          <cell r="G111">
            <v>900522947</v>
          </cell>
          <cell r="H111">
            <v>64421159</v>
          </cell>
          <cell r="I111" t="str">
            <v>Cdla. Guangala mz E11 v-5</v>
          </cell>
          <cell r="J111" t="str">
            <v>444-087</v>
          </cell>
        </row>
        <row r="112">
          <cell r="A112" t="str">
            <v>U</v>
          </cell>
          <cell r="B112" t="str">
            <v>Ubesa</v>
          </cell>
          <cell r="C112">
            <v>400103</v>
          </cell>
          <cell r="D112" t="str">
            <v>1798</v>
          </cell>
          <cell r="E112">
            <v>33705</v>
          </cell>
          <cell r="F112" t="str">
            <v>CRUZ ALVAREZ JAIME H</v>
          </cell>
          <cell r="G112">
            <v>912316114</v>
          </cell>
          <cell r="H112">
            <v>0</v>
          </cell>
        </row>
        <row r="113">
          <cell r="A113" t="str">
            <v>S</v>
          </cell>
          <cell r="B113" t="str">
            <v>Standard</v>
          </cell>
          <cell r="C113">
            <v>200101</v>
          </cell>
          <cell r="D113" t="str">
            <v>1043</v>
          </cell>
          <cell r="E113">
            <v>27708</v>
          </cell>
          <cell r="F113" t="str">
            <v>CRUZ FLORES MANUEL</v>
          </cell>
          <cell r="G113">
            <v>904919578</v>
          </cell>
          <cell r="H113">
            <v>75545006</v>
          </cell>
          <cell r="I113" t="str">
            <v>Alborada XII etapa mz.24 villa 35</v>
          </cell>
        </row>
        <row r="114">
          <cell r="A114" t="str">
            <v>P</v>
          </cell>
          <cell r="B114" t="str">
            <v>Pormar</v>
          </cell>
          <cell r="C114">
            <v>100105</v>
          </cell>
          <cell r="D114" t="str">
            <v>5036</v>
          </cell>
          <cell r="E114">
            <v>34162</v>
          </cell>
          <cell r="F114" t="str">
            <v>CUEVA VALAREZO VICTOR MANUEL</v>
          </cell>
          <cell r="G114">
            <v>701602179</v>
          </cell>
          <cell r="H114">
            <v>88610008</v>
          </cell>
        </row>
        <row r="115">
          <cell r="A115" t="str">
            <v>U</v>
          </cell>
          <cell r="B115" t="str">
            <v>Ubesa</v>
          </cell>
          <cell r="C115">
            <v>200106</v>
          </cell>
          <cell r="D115" t="str">
            <v>2259</v>
          </cell>
          <cell r="E115">
            <v>32902</v>
          </cell>
          <cell r="F115" t="str">
            <v>CUN BUSTAMANTE MANUEL</v>
          </cell>
          <cell r="G115">
            <v>702552134</v>
          </cell>
          <cell r="H115">
            <v>907100052</v>
          </cell>
          <cell r="I115" t="str">
            <v>Callejon Zamora y 10 de Agosto (Machala)</v>
          </cell>
        </row>
        <row r="116">
          <cell r="A116" t="str">
            <v>U</v>
          </cell>
          <cell r="B116" t="str">
            <v>Ubesa</v>
          </cell>
          <cell r="C116">
            <v>600111</v>
          </cell>
          <cell r="D116" t="str">
            <v>1859</v>
          </cell>
          <cell r="E116">
            <v>34160</v>
          </cell>
          <cell r="F116" t="str">
            <v>CUSIDO MACIAS WELLINGTON FRANCISCO</v>
          </cell>
          <cell r="G116">
            <v>914143169</v>
          </cell>
          <cell r="H116">
            <v>937101330</v>
          </cell>
          <cell r="I116" t="str">
            <v>Sauces IV mz 367 v - 72 A</v>
          </cell>
        </row>
        <row r="117">
          <cell r="A117" t="str">
            <v>S</v>
          </cell>
          <cell r="B117" t="str">
            <v>Standard</v>
          </cell>
          <cell r="C117">
            <v>600102</v>
          </cell>
          <cell r="D117" t="str">
            <v>1038</v>
          </cell>
          <cell r="E117">
            <v>27253</v>
          </cell>
          <cell r="F117" t="str">
            <v>DE CASTRO VIVAR GLORIA GUILLERMINA</v>
          </cell>
          <cell r="G117">
            <v>900541277</v>
          </cell>
          <cell r="H117">
            <v>69480963</v>
          </cell>
          <cell r="I117" t="str">
            <v>Alborada V etapa  mz SC2 villa 4</v>
          </cell>
          <cell r="J117" t="str">
            <v>238-520</v>
          </cell>
        </row>
        <row r="118">
          <cell r="A118" t="str">
            <v>U</v>
          </cell>
          <cell r="B118" t="str">
            <v>Ubesa</v>
          </cell>
          <cell r="C118">
            <v>200517</v>
          </cell>
          <cell r="D118" t="str">
            <v>1470</v>
          </cell>
          <cell r="E118">
            <v>31136</v>
          </cell>
          <cell r="F118" t="str">
            <v>DE LA A SORIANO JOSE</v>
          </cell>
          <cell r="G118">
            <v>908313497</v>
          </cell>
          <cell r="H118">
            <v>85620633</v>
          </cell>
          <cell r="I118" t="str">
            <v>Sauces IV - Bloques de la Marina # 4</v>
          </cell>
        </row>
        <row r="119">
          <cell r="A119" t="str">
            <v>U</v>
          </cell>
          <cell r="B119" t="str">
            <v>Ubesa</v>
          </cell>
          <cell r="C119">
            <v>200317</v>
          </cell>
          <cell r="D119" t="str">
            <v>1858</v>
          </cell>
          <cell r="E119">
            <v>34148</v>
          </cell>
          <cell r="F119" t="str">
            <v>DE LA VEGA LOPEZ AURIO</v>
          </cell>
          <cell r="G119">
            <v>500806781</v>
          </cell>
          <cell r="H119">
            <v>0</v>
          </cell>
          <cell r="I119" t="str">
            <v>Urdenor mz.210 villa 2</v>
          </cell>
        </row>
        <row r="120">
          <cell r="A120" t="str">
            <v>U</v>
          </cell>
          <cell r="B120" t="str">
            <v>Ubesa</v>
          </cell>
          <cell r="C120">
            <v>200219</v>
          </cell>
          <cell r="D120" t="str">
            <v>2257</v>
          </cell>
          <cell r="E120">
            <v>32853</v>
          </cell>
          <cell r="F120" t="str">
            <v>DELGADO ROMERO HERMAN ANTONIO</v>
          </cell>
          <cell r="G120">
            <v>701995896</v>
          </cell>
          <cell r="H120">
            <v>0</v>
          </cell>
          <cell r="I120" t="str">
            <v>10 de Agosto y 10ma Norte (Machala)</v>
          </cell>
        </row>
        <row r="121">
          <cell r="A121" t="str">
            <v>U</v>
          </cell>
          <cell r="B121" t="str">
            <v>Ubesa</v>
          </cell>
          <cell r="C121">
            <v>200106</v>
          </cell>
          <cell r="D121" t="str">
            <v>1611</v>
          </cell>
          <cell r="E121">
            <v>32713</v>
          </cell>
          <cell r="F121" t="str">
            <v>DELGADO VINTIMILLA RUBEN ANTONIO</v>
          </cell>
          <cell r="G121">
            <v>300836566</v>
          </cell>
          <cell r="H121">
            <v>0</v>
          </cell>
          <cell r="I121" t="str">
            <v>Cdla. Resto del Mundo</v>
          </cell>
        </row>
        <row r="122">
          <cell r="A122" t="str">
            <v>U</v>
          </cell>
          <cell r="B122" t="str">
            <v>Ubesa</v>
          </cell>
          <cell r="C122">
            <v>200106</v>
          </cell>
          <cell r="D122" t="str">
            <v>1719</v>
          </cell>
          <cell r="E122">
            <v>33377</v>
          </cell>
          <cell r="F122" t="str">
            <v>DIAZ CHICA EFREN HUMBERTO</v>
          </cell>
          <cell r="G122">
            <v>1201223250</v>
          </cell>
          <cell r="H122">
            <v>84581550</v>
          </cell>
          <cell r="I122" t="str">
            <v>Barrio Cristo del Consuelo</v>
          </cell>
        </row>
        <row r="123">
          <cell r="A123" t="str">
            <v>U</v>
          </cell>
          <cell r="B123" t="str">
            <v>Ubesa</v>
          </cell>
          <cell r="C123">
            <v>200106</v>
          </cell>
          <cell r="D123" t="str">
            <v>1772</v>
          </cell>
          <cell r="E123">
            <v>33581</v>
          </cell>
          <cell r="F123" t="str">
            <v>DIAZ NOBOA LARRY NORMAN</v>
          </cell>
          <cell r="G123">
            <v>910460187</v>
          </cell>
          <cell r="H123">
            <v>0</v>
          </cell>
          <cell r="I123" t="str">
            <v>Alborada I etapa mz.N villa 15</v>
          </cell>
        </row>
        <row r="124">
          <cell r="A124" t="str">
            <v>U</v>
          </cell>
          <cell r="B124" t="str">
            <v>Ubesa</v>
          </cell>
          <cell r="C124">
            <v>600111</v>
          </cell>
          <cell r="D124" t="str">
            <v>1885</v>
          </cell>
          <cell r="E124">
            <v>34456</v>
          </cell>
          <cell r="F124" t="str">
            <v>DIAZ RICAURTE MONICA</v>
          </cell>
          <cell r="G124">
            <v>910895861</v>
          </cell>
          <cell r="H124">
            <v>946900324</v>
          </cell>
          <cell r="I124" t="str">
            <v>Alborada XI mz 11 bloque  B - 103</v>
          </cell>
          <cell r="J124" t="str">
            <v>205-022</v>
          </cell>
        </row>
        <row r="125">
          <cell r="A125" t="str">
            <v>U</v>
          </cell>
          <cell r="B125" t="str">
            <v>Ubesa</v>
          </cell>
          <cell r="C125">
            <v>600106</v>
          </cell>
          <cell r="D125" t="str">
            <v>1650</v>
          </cell>
          <cell r="E125">
            <v>33025</v>
          </cell>
          <cell r="F125" t="str">
            <v>DISINTONIO MOYANO CARMEN JULIA</v>
          </cell>
          <cell r="G125">
            <v>910281427</v>
          </cell>
          <cell r="H125">
            <v>87652188</v>
          </cell>
          <cell r="I125" t="str">
            <v>Orquideas mz 66 v-54</v>
          </cell>
        </row>
        <row r="126">
          <cell r="A126" t="str">
            <v>U</v>
          </cell>
          <cell r="B126" t="str">
            <v>Ubesa</v>
          </cell>
          <cell r="C126">
            <v>600108</v>
          </cell>
          <cell r="D126" t="str">
            <v>1867</v>
          </cell>
          <cell r="E126">
            <v>34218</v>
          </cell>
          <cell r="F126" t="str">
            <v>DROUET TUTIVEN GUILLERMO HUGO</v>
          </cell>
          <cell r="G126">
            <v>905993838</v>
          </cell>
          <cell r="H126">
            <v>80561793</v>
          </cell>
          <cell r="I126" t="str">
            <v>Sauces VIII mz 472 v - 14</v>
          </cell>
          <cell r="J126" t="str">
            <v>246-137</v>
          </cell>
        </row>
        <row r="127">
          <cell r="A127" t="str">
            <v>S</v>
          </cell>
          <cell r="B127" t="str">
            <v>Standard</v>
          </cell>
          <cell r="C127">
            <v>200101</v>
          </cell>
          <cell r="D127" t="str">
            <v>1207</v>
          </cell>
          <cell r="E127">
            <v>27242</v>
          </cell>
          <cell r="F127" t="str">
            <v>ECHEVERRIA GARCIA FERNANDO</v>
          </cell>
          <cell r="G127">
            <v>903041317</v>
          </cell>
          <cell r="H127">
            <v>70440857</v>
          </cell>
          <cell r="I127" t="str">
            <v>Cdla. Guayaquil mz. 14 villa 25</v>
          </cell>
        </row>
        <row r="128">
          <cell r="A128" t="str">
            <v>M</v>
          </cell>
          <cell r="B128" t="str">
            <v>Agmaresa</v>
          </cell>
          <cell r="C128">
            <v>100105</v>
          </cell>
          <cell r="D128" t="str">
            <v>1691</v>
          </cell>
          <cell r="E128">
            <v>33252</v>
          </cell>
          <cell r="F128" t="str">
            <v>ECHEVERRIA GUERRERO LUCIA</v>
          </cell>
          <cell r="G128">
            <v>910847672</v>
          </cell>
          <cell r="H128">
            <v>906601932</v>
          </cell>
        </row>
        <row r="129">
          <cell r="A129" t="str">
            <v>T</v>
          </cell>
          <cell r="B129" t="str">
            <v>Tallán</v>
          </cell>
          <cell r="C129">
            <v>100105</v>
          </cell>
          <cell r="D129" t="str">
            <v>1673</v>
          </cell>
          <cell r="E129">
            <v>33137</v>
          </cell>
          <cell r="F129" t="str">
            <v>ECHEVERRIA MELO PEDRO DE LOS ANGEL</v>
          </cell>
          <cell r="G129">
            <v>902327857</v>
          </cell>
          <cell r="H129">
            <v>904200020</v>
          </cell>
        </row>
        <row r="130">
          <cell r="A130" t="str">
            <v>U</v>
          </cell>
          <cell r="B130" t="str">
            <v>Ubesa</v>
          </cell>
          <cell r="C130">
            <v>100101</v>
          </cell>
          <cell r="D130" t="str">
            <v>1002</v>
          </cell>
          <cell r="E130">
            <v>27548</v>
          </cell>
          <cell r="F130" t="str">
            <v>ECHEVERRIA RAMOS COLON ELOY</v>
          </cell>
          <cell r="G130">
            <v>902010073</v>
          </cell>
          <cell r="H130">
            <v>75360173</v>
          </cell>
          <cell r="I130" t="str">
            <v>Letamendi  y la 38</v>
          </cell>
          <cell r="J130" t="str">
            <v>471-930</v>
          </cell>
        </row>
        <row r="131">
          <cell r="A131" t="str">
            <v>U</v>
          </cell>
          <cell r="B131" t="str">
            <v>Ubesa</v>
          </cell>
          <cell r="C131">
            <v>600114</v>
          </cell>
          <cell r="D131" t="str">
            <v>1450</v>
          </cell>
          <cell r="E131">
            <v>30949</v>
          </cell>
          <cell r="F131" t="str">
            <v>ECHEVERRIA VILLON LUIS ALBERTO</v>
          </cell>
          <cell r="G131">
            <v>907963193</v>
          </cell>
          <cell r="H131">
            <v>84620461</v>
          </cell>
          <cell r="I131" t="str">
            <v>32o 1105 y Argentina</v>
          </cell>
          <cell r="J131" t="str">
            <v>464-573</v>
          </cell>
        </row>
        <row r="132">
          <cell r="A132" t="str">
            <v>U</v>
          </cell>
          <cell r="B132" t="str">
            <v>Ubesa</v>
          </cell>
          <cell r="C132">
            <v>600102</v>
          </cell>
          <cell r="D132" t="str">
            <v>1049</v>
          </cell>
          <cell r="E132">
            <v>27277</v>
          </cell>
          <cell r="F132" t="str">
            <v>ELIAS ASPIAZU EDITH DEL ROCIO</v>
          </cell>
          <cell r="G132">
            <v>901989389</v>
          </cell>
          <cell r="H132">
            <v>73501210</v>
          </cell>
          <cell r="I132" t="str">
            <v>Garzota mz 144 v-29</v>
          </cell>
          <cell r="J132" t="str">
            <v>240-077</v>
          </cell>
        </row>
        <row r="133">
          <cell r="A133" t="str">
            <v>U</v>
          </cell>
          <cell r="B133" t="str">
            <v>Ubesa</v>
          </cell>
          <cell r="C133">
            <v>600102</v>
          </cell>
          <cell r="D133" t="str">
            <v>1794</v>
          </cell>
          <cell r="E133">
            <v>33742</v>
          </cell>
          <cell r="F133" t="str">
            <v>ENDARA BORJA MARCELA</v>
          </cell>
          <cell r="G133">
            <v>905882494</v>
          </cell>
          <cell r="H133">
            <v>775727090</v>
          </cell>
          <cell r="I133" t="str">
            <v>Cdla. Bolivariana mz c   v-7</v>
          </cell>
          <cell r="J133" t="str">
            <v>390-275</v>
          </cell>
        </row>
        <row r="134">
          <cell r="A134" t="str">
            <v>T</v>
          </cell>
          <cell r="B134" t="str">
            <v>Tallán</v>
          </cell>
          <cell r="C134">
            <v>100105</v>
          </cell>
          <cell r="D134" t="str">
            <v>1755</v>
          </cell>
          <cell r="E134">
            <v>33490</v>
          </cell>
          <cell r="F134" t="str">
            <v>ERAZO ENRIQUEZ WASHINGTON FERNANDO</v>
          </cell>
          <cell r="G134">
            <v>907777668</v>
          </cell>
          <cell r="H134">
            <v>0</v>
          </cell>
        </row>
        <row r="135">
          <cell r="A135" t="str">
            <v>U</v>
          </cell>
          <cell r="B135" t="str">
            <v>Ubesa</v>
          </cell>
          <cell r="C135">
            <v>400105</v>
          </cell>
          <cell r="D135" t="str">
            <v>1803</v>
          </cell>
          <cell r="E135">
            <v>33769</v>
          </cell>
          <cell r="F135" t="str">
            <v>ESCOBAR MORENO LARRY MURPHY</v>
          </cell>
          <cell r="G135">
            <v>910626225</v>
          </cell>
          <cell r="H135">
            <v>87673007</v>
          </cell>
        </row>
        <row r="136">
          <cell r="A136" t="str">
            <v>U</v>
          </cell>
          <cell r="B136" t="str">
            <v>Ubesa</v>
          </cell>
          <cell r="C136">
            <v>600114</v>
          </cell>
          <cell r="D136" t="str">
            <v>1366</v>
          </cell>
          <cell r="E136">
            <v>29633</v>
          </cell>
          <cell r="F136" t="str">
            <v>ESPANA ROCA JUAN FRANCISCO</v>
          </cell>
          <cell r="G136">
            <v>907449128</v>
          </cell>
          <cell r="H136">
            <v>81603998</v>
          </cell>
          <cell r="I136" t="str">
            <v>Sauce VI mz-280 villa 14</v>
          </cell>
          <cell r="J136" t="str">
            <v>248-599</v>
          </cell>
        </row>
        <row r="137">
          <cell r="A137" t="str">
            <v>U</v>
          </cell>
          <cell r="B137" t="str">
            <v>Ubesa</v>
          </cell>
          <cell r="C137">
            <v>200517</v>
          </cell>
          <cell r="D137" t="str">
            <v>1744</v>
          </cell>
          <cell r="E137">
            <v>33461</v>
          </cell>
          <cell r="F137" t="str">
            <v>ESPIN ESPIN PABLO ELEUTERIO</v>
          </cell>
          <cell r="G137">
            <v>1200932851</v>
          </cell>
          <cell r="H137">
            <v>0</v>
          </cell>
          <cell r="I137" t="str">
            <v>Eloy Alfaro entre 5 de Junio y Garcia Moreno</v>
          </cell>
          <cell r="J137" t="str">
            <v>730-673</v>
          </cell>
        </row>
        <row r="138">
          <cell r="A138" t="str">
            <v>U</v>
          </cell>
          <cell r="B138" t="str">
            <v>Ubesa</v>
          </cell>
          <cell r="C138">
            <v>200517</v>
          </cell>
          <cell r="D138" t="str">
            <v>1744</v>
          </cell>
          <cell r="E138">
            <v>33461</v>
          </cell>
          <cell r="F138" t="str">
            <v>ESPIN ESPIN PABLO ELEUTERIO</v>
          </cell>
          <cell r="G138">
            <v>1200932851</v>
          </cell>
          <cell r="H138">
            <v>0</v>
          </cell>
          <cell r="I138" t="str">
            <v>Eloy Alfaro entre 5 de Junio y Garcia Moreno</v>
          </cell>
          <cell r="J138" t="str">
            <v>731-548</v>
          </cell>
        </row>
        <row r="139">
          <cell r="A139" t="str">
            <v>U</v>
          </cell>
          <cell r="B139" t="str">
            <v>Ubesa</v>
          </cell>
          <cell r="C139">
            <v>200106</v>
          </cell>
          <cell r="D139" t="str">
            <v>2293</v>
          </cell>
          <cell r="E139">
            <v>33973</v>
          </cell>
          <cell r="F139" t="str">
            <v>ESPINOSA TORO ROBERTO A</v>
          </cell>
          <cell r="G139">
            <v>701815532</v>
          </cell>
          <cell r="H139">
            <v>936300010</v>
          </cell>
          <cell r="I139" t="str">
            <v>10 de Agosto y Olmedo (Machala)</v>
          </cell>
        </row>
        <row r="140">
          <cell r="A140" t="str">
            <v>U</v>
          </cell>
          <cell r="B140" t="str">
            <v>Ubesa</v>
          </cell>
          <cell r="C140">
            <v>200106</v>
          </cell>
          <cell r="D140" t="str">
            <v>1694</v>
          </cell>
          <cell r="E140">
            <v>33245</v>
          </cell>
          <cell r="F140" t="str">
            <v>ESPINOZA PARRA RAUL ERNESTO</v>
          </cell>
          <cell r="G140">
            <v>908668114</v>
          </cell>
          <cell r="H140">
            <v>87610342</v>
          </cell>
          <cell r="I140" t="str">
            <v>Garcia Goyena y la 30</v>
          </cell>
          <cell r="J140" t="str">
            <v>474-844</v>
          </cell>
        </row>
        <row r="141">
          <cell r="A141" t="str">
            <v>U</v>
          </cell>
          <cell r="B141" t="str">
            <v>Ubesa</v>
          </cell>
          <cell r="C141">
            <v>400205</v>
          </cell>
          <cell r="D141" t="str">
            <v>2042</v>
          </cell>
          <cell r="E141">
            <v>28954</v>
          </cell>
          <cell r="F141" t="str">
            <v>ESPINOZA PINEDA SALVADOR LUIS</v>
          </cell>
          <cell r="G141">
            <v>701003022</v>
          </cell>
          <cell r="H141">
            <v>78581630</v>
          </cell>
        </row>
        <row r="142">
          <cell r="A142" t="str">
            <v>U</v>
          </cell>
          <cell r="B142" t="str">
            <v>Ubesa</v>
          </cell>
          <cell r="C142">
            <v>200106</v>
          </cell>
          <cell r="D142" t="str">
            <v>2218</v>
          </cell>
          <cell r="E142">
            <v>31768</v>
          </cell>
          <cell r="F142" t="str">
            <v>ESPINOZA QUILAMBAQUI RAFAEL</v>
          </cell>
          <cell r="G142">
            <v>701495939</v>
          </cell>
          <cell r="H142">
            <v>84608549</v>
          </cell>
          <cell r="I142" t="str">
            <v>Colón y Manuel Serrano (Machala)</v>
          </cell>
          <cell r="J142" t="str">
            <v>936-027</v>
          </cell>
        </row>
        <row r="143">
          <cell r="A143" t="str">
            <v>U</v>
          </cell>
          <cell r="B143" t="str">
            <v>Ubesa</v>
          </cell>
          <cell r="C143">
            <v>200219</v>
          </cell>
          <cell r="D143" t="str">
            <v>2152</v>
          </cell>
          <cell r="E143">
            <v>27556</v>
          </cell>
          <cell r="F143" t="str">
            <v>ESPINOZA VELEZ LUIS BOLIVAR</v>
          </cell>
          <cell r="G143">
            <v>901952622</v>
          </cell>
          <cell r="H143">
            <v>65430533</v>
          </cell>
        </row>
        <row r="144">
          <cell r="A144" t="str">
            <v>U</v>
          </cell>
          <cell r="B144" t="str">
            <v>Ubesa</v>
          </cell>
          <cell r="C144">
            <v>400103</v>
          </cell>
          <cell r="D144" t="str">
            <v>1263</v>
          </cell>
          <cell r="E144">
            <v>27391</v>
          </cell>
          <cell r="F144" t="str">
            <v>ESPINOZA VILLAMARIN RAMON FELIPE</v>
          </cell>
          <cell r="G144">
            <v>903805976</v>
          </cell>
          <cell r="H144">
            <v>71490782</v>
          </cell>
        </row>
        <row r="145">
          <cell r="A145" t="str">
            <v>U</v>
          </cell>
          <cell r="B145" t="str">
            <v>Ubesa</v>
          </cell>
          <cell r="C145">
            <v>200106</v>
          </cell>
          <cell r="D145" t="str">
            <v>2221</v>
          </cell>
          <cell r="E145">
            <v>31880</v>
          </cell>
          <cell r="F145" t="str">
            <v>EUGENIO RODRIGUEZ ISIDRO AMADOR</v>
          </cell>
          <cell r="G145">
            <v>905192415</v>
          </cell>
          <cell r="H145">
            <v>87530004</v>
          </cell>
          <cell r="I145" t="str">
            <v>Coop. de Vivienda San Jacinto (Balao)</v>
          </cell>
        </row>
        <row r="146">
          <cell r="A146" t="str">
            <v>U</v>
          </cell>
          <cell r="B146" t="str">
            <v>Ubesa</v>
          </cell>
          <cell r="C146">
            <v>200517</v>
          </cell>
          <cell r="D146" t="str">
            <v>1432</v>
          </cell>
          <cell r="E146">
            <v>30346</v>
          </cell>
          <cell r="F146" t="str">
            <v>FABRE CARRASCO SILVIA MARITZA</v>
          </cell>
          <cell r="G146">
            <v>1201638770</v>
          </cell>
          <cell r="H146">
            <v>0</v>
          </cell>
          <cell r="I146" t="str">
            <v>Flores y 5 de Junio # 405</v>
          </cell>
          <cell r="J146" t="str">
            <v>730-668</v>
          </cell>
        </row>
        <row r="147">
          <cell r="A147" t="str">
            <v>E</v>
          </cell>
          <cell r="B147" t="str">
            <v>Tecnielec</v>
          </cell>
          <cell r="C147">
            <v>100105</v>
          </cell>
          <cell r="D147" t="str">
            <v>4037</v>
          </cell>
          <cell r="E147">
            <v>34141</v>
          </cell>
          <cell r="F147" t="str">
            <v>FAJARDO BELTRAN EMILIO ARTURO</v>
          </cell>
          <cell r="G147">
            <v>915706030</v>
          </cell>
          <cell r="H147">
            <v>0</v>
          </cell>
        </row>
        <row r="148">
          <cell r="A148" t="str">
            <v>U</v>
          </cell>
          <cell r="B148" t="str">
            <v>Ubesa</v>
          </cell>
          <cell r="C148">
            <v>200517</v>
          </cell>
          <cell r="D148" t="str">
            <v>1499</v>
          </cell>
          <cell r="E148">
            <v>31651</v>
          </cell>
          <cell r="F148" t="str">
            <v>FALCONI MONTALVAN CARLOS</v>
          </cell>
          <cell r="G148">
            <v>1201025986</v>
          </cell>
          <cell r="H148">
            <v>0</v>
          </cell>
        </row>
        <row r="149">
          <cell r="A149" t="str">
            <v>U</v>
          </cell>
          <cell r="B149" t="str">
            <v>Ubesa</v>
          </cell>
          <cell r="C149">
            <v>300202</v>
          </cell>
          <cell r="D149" t="str">
            <v>2161</v>
          </cell>
          <cell r="E149">
            <v>23822</v>
          </cell>
          <cell r="F149" t="str">
            <v>FALQUEZ ZAMBRANO ANTONIO XAVIER</v>
          </cell>
          <cell r="G149">
            <v>902964263</v>
          </cell>
          <cell r="H149">
            <v>62440217</v>
          </cell>
          <cell r="I149" t="str">
            <v>Arizaga # 132 (Machala)</v>
          </cell>
          <cell r="J149" t="str">
            <v>921-240</v>
          </cell>
        </row>
        <row r="150">
          <cell r="A150" t="str">
            <v>U</v>
          </cell>
          <cell r="B150" t="str">
            <v>Ubesa</v>
          </cell>
          <cell r="C150">
            <v>200106</v>
          </cell>
          <cell r="D150" t="str">
            <v>2205</v>
          </cell>
          <cell r="E150">
            <v>30962</v>
          </cell>
          <cell r="F150" t="str">
            <v>FARES SALAZAR JAIME ALFONSO</v>
          </cell>
          <cell r="G150">
            <v>701953267</v>
          </cell>
          <cell r="H150">
            <v>84642837</v>
          </cell>
          <cell r="I150" t="str">
            <v>Kleber Franco y Napoleón Mera (Machala)</v>
          </cell>
        </row>
        <row r="151">
          <cell r="A151" t="str">
            <v>U</v>
          </cell>
          <cell r="B151" t="str">
            <v>Ubesa</v>
          </cell>
          <cell r="C151">
            <v>700102</v>
          </cell>
          <cell r="D151" t="str">
            <v>1029</v>
          </cell>
          <cell r="E151">
            <v>28793</v>
          </cell>
          <cell r="F151" t="str">
            <v>FEIJOO AGUILAR CARLOS</v>
          </cell>
          <cell r="G151">
            <v>905302295</v>
          </cell>
          <cell r="H151">
            <v>72541319</v>
          </cell>
          <cell r="I151" t="str">
            <v>Alborada XIV mz 5 villa 30</v>
          </cell>
          <cell r="J151" t="str">
            <v>210-877</v>
          </cell>
        </row>
        <row r="152">
          <cell r="A152" t="str">
            <v>U</v>
          </cell>
          <cell r="B152" t="str">
            <v>Ubesa</v>
          </cell>
          <cell r="C152">
            <v>700102</v>
          </cell>
          <cell r="D152" t="str">
            <v>1201</v>
          </cell>
          <cell r="E152">
            <v>28877</v>
          </cell>
          <cell r="F152" t="str">
            <v>FEIJOO FEIJOO VICTOR ENRIQUE</v>
          </cell>
          <cell r="G152">
            <v>700179104</v>
          </cell>
          <cell r="H152">
            <v>79470097</v>
          </cell>
          <cell r="I152" t="str">
            <v>Urbasur</v>
          </cell>
        </row>
        <row r="153">
          <cell r="A153" t="str">
            <v>U</v>
          </cell>
          <cell r="B153" t="str">
            <v>Ubesa</v>
          </cell>
          <cell r="C153">
            <v>200101</v>
          </cell>
          <cell r="D153" t="str">
            <v>1670</v>
          </cell>
          <cell r="E153">
            <v>33105</v>
          </cell>
          <cell r="F153" t="str">
            <v>FERNANDEZ URGILES JULIO</v>
          </cell>
          <cell r="G153">
            <v>907968184</v>
          </cell>
          <cell r="H153">
            <v>82620017</v>
          </cell>
          <cell r="I153" t="str">
            <v>Coop. San Eduardo mz. Q villa 23</v>
          </cell>
        </row>
        <row r="154">
          <cell r="A154" t="str">
            <v>U</v>
          </cell>
          <cell r="B154" t="str">
            <v>Ubesa</v>
          </cell>
          <cell r="C154">
            <v>200106</v>
          </cell>
          <cell r="D154" t="str">
            <v>2231</v>
          </cell>
          <cell r="E154">
            <v>31936</v>
          </cell>
          <cell r="F154" t="str">
            <v>FIGUEROA SAMANIEGO GERMAN ALBERTO</v>
          </cell>
          <cell r="G154">
            <v>701485203</v>
          </cell>
          <cell r="H154">
            <v>84602165</v>
          </cell>
          <cell r="I154" t="str">
            <v>6ta. Oeste y Eloy Alfaro (Machala)</v>
          </cell>
          <cell r="J154" t="str">
            <v>922-222</v>
          </cell>
        </row>
        <row r="155">
          <cell r="A155" t="str">
            <v>U</v>
          </cell>
          <cell r="B155" t="str">
            <v>Ubesa</v>
          </cell>
          <cell r="C155">
            <v>200517</v>
          </cell>
          <cell r="D155" t="str">
            <v>1809</v>
          </cell>
          <cell r="E155">
            <v>33771</v>
          </cell>
          <cell r="F155" t="str">
            <v>FLORENCIA GORDILLO CARLOS ALBERTO</v>
          </cell>
          <cell r="G155">
            <v>909017253</v>
          </cell>
          <cell r="H155">
            <v>0</v>
          </cell>
          <cell r="I155" t="str">
            <v>Calle "F" entre 6 de Marzo y Bogota</v>
          </cell>
          <cell r="J155" t="str">
            <v>448-591</v>
          </cell>
        </row>
        <row r="156">
          <cell r="A156" t="str">
            <v>U</v>
          </cell>
          <cell r="B156" t="str">
            <v>Ubesa</v>
          </cell>
          <cell r="C156">
            <v>200517</v>
          </cell>
          <cell r="D156" t="str">
            <v>1587</v>
          </cell>
          <cell r="E156">
            <v>32566</v>
          </cell>
          <cell r="F156" t="str">
            <v>FREIRE PONTON MAURO EDILBERTO</v>
          </cell>
          <cell r="G156">
            <v>700718257</v>
          </cell>
          <cell r="H156">
            <v>73512187</v>
          </cell>
        </row>
        <row r="157">
          <cell r="A157" t="str">
            <v>U</v>
          </cell>
          <cell r="B157" t="str">
            <v>Ubesa</v>
          </cell>
          <cell r="C157">
            <v>200106</v>
          </cell>
          <cell r="D157" t="str">
            <v>1632</v>
          </cell>
          <cell r="E157">
            <v>32882</v>
          </cell>
          <cell r="F157" t="str">
            <v>FREIRE RODRIGUEZ JOSE</v>
          </cell>
          <cell r="G157">
            <v>1802192193</v>
          </cell>
          <cell r="H157">
            <v>0</v>
          </cell>
          <cell r="I157" t="str">
            <v>Ave. 8 de Abril y calle 11 (El Triunfo)</v>
          </cell>
        </row>
        <row r="158">
          <cell r="A158" t="str">
            <v>U</v>
          </cell>
          <cell r="B158" t="str">
            <v>Ubesa</v>
          </cell>
          <cell r="C158">
            <v>200106</v>
          </cell>
          <cell r="D158" t="str">
            <v>2270</v>
          </cell>
          <cell r="E158">
            <v>33312</v>
          </cell>
          <cell r="F158" t="str">
            <v>FREIRE SANCHEZ CARLOS</v>
          </cell>
          <cell r="G158">
            <v>702247248</v>
          </cell>
          <cell r="H158">
            <v>87660018</v>
          </cell>
          <cell r="I158" t="str">
            <v>Callejón C mz. 71 - Barrio Patria Nueva (Machala)</v>
          </cell>
        </row>
        <row r="159">
          <cell r="A159" t="str">
            <v>S</v>
          </cell>
          <cell r="B159" t="str">
            <v>Standard</v>
          </cell>
          <cell r="C159">
            <v>600102</v>
          </cell>
          <cell r="D159" t="str">
            <v>1027</v>
          </cell>
          <cell r="E159">
            <v>27588</v>
          </cell>
          <cell r="F159" t="str">
            <v>FUENTES CHOES MANUEL</v>
          </cell>
          <cell r="G159">
            <v>900724048</v>
          </cell>
          <cell r="H159">
            <v>59420138</v>
          </cell>
        </row>
        <row r="160">
          <cell r="A160" t="str">
            <v>U</v>
          </cell>
          <cell r="B160" t="str">
            <v>Ubesa</v>
          </cell>
          <cell r="C160">
            <v>400101</v>
          </cell>
          <cell r="D160" t="str">
            <v>0907</v>
          </cell>
          <cell r="E160">
            <v>34120</v>
          </cell>
          <cell r="F160" t="str">
            <v>FUENTES FAUSTO</v>
          </cell>
          <cell r="G160">
            <v>901643767</v>
          </cell>
          <cell r="H160">
            <v>633901130</v>
          </cell>
        </row>
        <row r="161">
          <cell r="A161" t="str">
            <v>P</v>
          </cell>
          <cell r="B161" t="str">
            <v>Pormar</v>
          </cell>
          <cell r="C161">
            <v>100105</v>
          </cell>
          <cell r="D161" t="str">
            <v>5025</v>
          </cell>
          <cell r="E161">
            <v>33021</v>
          </cell>
          <cell r="F161" t="str">
            <v>FUENTES LOOR ACNE ANTONIO</v>
          </cell>
          <cell r="G161">
            <v>912310414</v>
          </cell>
          <cell r="H161">
            <v>0</v>
          </cell>
        </row>
        <row r="162">
          <cell r="A162" t="str">
            <v>U</v>
          </cell>
          <cell r="B162" t="str">
            <v>Ubesa</v>
          </cell>
          <cell r="C162">
            <v>200219</v>
          </cell>
          <cell r="D162" t="str">
            <v>1792</v>
          </cell>
          <cell r="E162">
            <v>33686</v>
          </cell>
          <cell r="F162" t="str">
            <v>GALARZA MOLINA LUIS ERNESTO</v>
          </cell>
          <cell r="G162">
            <v>102108370</v>
          </cell>
          <cell r="H162">
            <v>16802449</v>
          </cell>
          <cell r="I162" t="str">
            <v>Guabo y 10 de Agosto (Machala)</v>
          </cell>
        </row>
        <row r="163">
          <cell r="A163" t="str">
            <v>F</v>
          </cell>
          <cell r="B163" t="str">
            <v>Friocont</v>
          </cell>
          <cell r="C163">
            <v>100105</v>
          </cell>
          <cell r="D163" t="str">
            <v>4505</v>
          </cell>
          <cell r="E163">
            <v>32484</v>
          </cell>
          <cell r="F163" t="str">
            <v>GALARZA VELEZ HECTOR</v>
          </cell>
          <cell r="G163">
            <v>906524731</v>
          </cell>
          <cell r="H163">
            <v>77571750</v>
          </cell>
        </row>
        <row r="164">
          <cell r="A164" t="str">
            <v>U</v>
          </cell>
          <cell r="B164" t="str">
            <v>Ubesa</v>
          </cell>
          <cell r="C164">
            <v>600108</v>
          </cell>
          <cell r="D164" t="str">
            <v>1128</v>
          </cell>
          <cell r="E164">
            <v>28408</v>
          </cell>
          <cell r="F164" t="str">
            <v>GALLEGOS CHALEN FELIX</v>
          </cell>
          <cell r="G164">
            <v>904594660</v>
          </cell>
          <cell r="H164">
            <v>75531566</v>
          </cell>
          <cell r="I164" t="str">
            <v>Guangala mz E - 46 v- 22</v>
          </cell>
          <cell r="J164" t="str">
            <v>441-368</v>
          </cell>
        </row>
        <row r="165">
          <cell r="A165" t="str">
            <v>U</v>
          </cell>
          <cell r="B165" t="str">
            <v>Ubesa</v>
          </cell>
          <cell r="C165">
            <v>300202</v>
          </cell>
          <cell r="D165" t="str">
            <v>1834</v>
          </cell>
          <cell r="E165">
            <v>34335</v>
          </cell>
          <cell r="F165" t="str">
            <v>GANCHOZO ANDRADE WASHINGTON NARCISO</v>
          </cell>
          <cell r="G165">
            <v>1200395521</v>
          </cell>
          <cell r="H165">
            <v>77591446</v>
          </cell>
          <cell r="I165" t="str">
            <v>Argentina # 2403 y Lizardo García</v>
          </cell>
        </row>
        <row r="166">
          <cell r="A166" t="str">
            <v>T</v>
          </cell>
          <cell r="B166" t="str">
            <v>Tallán</v>
          </cell>
          <cell r="C166">
            <v>100105</v>
          </cell>
          <cell r="D166" t="str">
            <v>5030</v>
          </cell>
          <cell r="E166">
            <v>33219</v>
          </cell>
          <cell r="F166" t="str">
            <v>GARCIA BAIDAL JAIME ISAIAS</v>
          </cell>
          <cell r="G166">
            <v>909139826</v>
          </cell>
          <cell r="H166">
            <v>0</v>
          </cell>
        </row>
        <row r="167">
          <cell r="A167" t="str">
            <v>U</v>
          </cell>
          <cell r="B167" t="str">
            <v>Ubesa</v>
          </cell>
          <cell r="C167">
            <v>400103</v>
          </cell>
          <cell r="D167" t="str">
            <v>1790</v>
          </cell>
          <cell r="E167">
            <v>33667</v>
          </cell>
          <cell r="F167" t="str">
            <v>GARCIA CABRERA GABRIEL</v>
          </cell>
          <cell r="G167">
            <v>909606030</v>
          </cell>
          <cell r="H167">
            <v>404040404</v>
          </cell>
        </row>
        <row r="168">
          <cell r="A168" t="str">
            <v>U</v>
          </cell>
          <cell r="B168" t="str">
            <v>Ubesa</v>
          </cell>
          <cell r="C168">
            <v>200109</v>
          </cell>
          <cell r="D168" t="str">
            <v>1801</v>
          </cell>
          <cell r="E168">
            <v>33749</v>
          </cell>
          <cell r="F168" t="str">
            <v>GAVILANEZ PERALTA ROLANDO</v>
          </cell>
          <cell r="G168">
            <v>910737444</v>
          </cell>
          <cell r="H168">
            <v>936801184</v>
          </cell>
        </row>
        <row r="169">
          <cell r="A169" t="str">
            <v>S</v>
          </cell>
          <cell r="B169" t="str">
            <v>Standard</v>
          </cell>
          <cell r="C169">
            <v>200101</v>
          </cell>
          <cell r="D169" t="str">
            <v>1211</v>
          </cell>
          <cell r="E169">
            <v>27211</v>
          </cell>
          <cell r="F169" t="str">
            <v>GIL MUECKAY JOSE ENRIQUE</v>
          </cell>
          <cell r="G169">
            <v>903173185</v>
          </cell>
          <cell r="H169">
            <v>74410420</v>
          </cell>
          <cell r="I169" t="str">
            <v>Alborada IX etapa mz.905 villa 1</v>
          </cell>
          <cell r="J169" t="str">
            <v>274-432</v>
          </cell>
        </row>
        <row r="170">
          <cell r="A170" t="str">
            <v>U</v>
          </cell>
          <cell r="B170" t="str">
            <v>Ubesa</v>
          </cell>
          <cell r="C170">
            <v>400110</v>
          </cell>
          <cell r="D170" t="str">
            <v>1677</v>
          </cell>
          <cell r="E170">
            <v>33175</v>
          </cell>
          <cell r="F170" t="str">
            <v>GILCES CEVALLOS JOSE GABRIEL</v>
          </cell>
          <cell r="G170">
            <v>907995948</v>
          </cell>
          <cell r="H170">
            <v>81616629</v>
          </cell>
        </row>
        <row r="171">
          <cell r="A171" t="str">
            <v>U</v>
          </cell>
          <cell r="B171" t="str">
            <v>Ubesa</v>
          </cell>
          <cell r="C171">
            <v>400103</v>
          </cell>
          <cell r="D171" t="str">
            <v>1746</v>
          </cell>
          <cell r="E171">
            <v>33461</v>
          </cell>
          <cell r="F171" t="str">
            <v>GOMEZ BRIONES ADOLFO ANTONIO</v>
          </cell>
          <cell r="G171">
            <v>905668349</v>
          </cell>
          <cell r="H171">
            <v>72561045</v>
          </cell>
        </row>
        <row r="172">
          <cell r="A172" t="str">
            <v>U</v>
          </cell>
          <cell r="B172" t="str">
            <v>Ubesa</v>
          </cell>
          <cell r="C172">
            <v>200219</v>
          </cell>
          <cell r="D172" t="str">
            <v>1789</v>
          </cell>
          <cell r="E172">
            <v>33667</v>
          </cell>
          <cell r="F172" t="str">
            <v>GOMEZ NEVAREZ PABLO ANIBAL</v>
          </cell>
          <cell r="G172">
            <v>910143924</v>
          </cell>
          <cell r="H172">
            <v>4040404</v>
          </cell>
          <cell r="I172" t="str">
            <v>Pichincha y Napoleón Merca (Machala)</v>
          </cell>
          <cell r="J172" t="str">
            <v>932-477</v>
          </cell>
        </row>
        <row r="173">
          <cell r="A173" t="str">
            <v>U</v>
          </cell>
          <cell r="B173" t="str">
            <v>Ubesa</v>
          </cell>
          <cell r="C173">
            <v>200101</v>
          </cell>
          <cell r="D173" t="str">
            <v>1589</v>
          </cell>
          <cell r="E173">
            <v>32568</v>
          </cell>
          <cell r="F173" t="str">
            <v>GONZALEZ BAZAN JUAN ARMANDO</v>
          </cell>
          <cell r="G173">
            <v>902261155</v>
          </cell>
          <cell r="H173">
            <v>78531259</v>
          </cell>
          <cell r="I173" t="str">
            <v>Cdla. Panorama conj H v-16</v>
          </cell>
          <cell r="J173" t="str">
            <v>805-934</v>
          </cell>
        </row>
        <row r="174">
          <cell r="A174" t="str">
            <v>U</v>
          </cell>
          <cell r="B174" t="str">
            <v>Ubesa</v>
          </cell>
          <cell r="C174">
            <v>600102</v>
          </cell>
          <cell r="D174" t="str">
            <v>1474</v>
          </cell>
          <cell r="E174">
            <v>31208</v>
          </cell>
          <cell r="F174" t="str">
            <v>GONZALEZ GONZALEZ FRANCISCO</v>
          </cell>
          <cell r="G174">
            <v>907569719</v>
          </cell>
          <cell r="H174">
            <v>85600540</v>
          </cell>
          <cell r="I174" t="str">
            <v>Orquideas mz 66 v-54</v>
          </cell>
        </row>
        <row r="175">
          <cell r="A175" t="str">
            <v>U</v>
          </cell>
          <cell r="B175" t="str">
            <v>Ubesa</v>
          </cell>
          <cell r="C175">
            <v>600205</v>
          </cell>
          <cell r="D175" t="str">
            <v>2026</v>
          </cell>
          <cell r="E175">
            <v>28099</v>
          </cell>
          <cell r="F175" t="str">
            <v>GONZALEZ GONZALEZ LUIS ANTONIO</v>
          </cell>
          <cell r="G175">
            <v>1703635381</v>
          </cell>
          <cell r="H175">
            <v>76523291</v>
          </cell>
          <cell r="I175" t="str">
            <v>Calle Cuba - Barrio Urdesa Este (Machala)</v>
          </cell>
        </row>
        <row r="176">
          <cell r="A176" t="str">
            <v>U</v>
          </cell>
          <cell r="B176" t="str">
            <v>Ubesa</v>
          </cell>
          <cell r="C176">
            <v>200106</v>
          </cell>
          <cell r="D176" t="str">
            <v>1766</v>
          </cell>
          <cell r="E176">
            <v>33539</v>
          </cell>
          <cell r="F176" t="str">
            <v>GONZALEZ VERA JORGE</v>
          </cell>
          <cell r="G176">
            <v>300929791</v>
          </cell>
          <cell r="H176">
            <v>0</v>
          </cell>
          <cell r="I176" t="str">
            <v>Recinto Rancho Grande</v>
          </cell>
        </row>
        <row r="177">
          <cell r="A177" t="str">
            <v>U</v>
          </cell>
          <cell r="B177" t="str">
            <v>Ubesa</v>
          </cell>
          <cell r="C177">
            <v>700102</v>
          </cell>
          <cell r="D177" t="str">
            <v>1136</v>
          </cell>
          <cell r="E177">
            <v>27449</v>
          </cell>
          <cell r="F177" t="str">
            <v>GONZALEZ ZAMBRANO JORGE</v>
          </cell>
          <cell r="G177">
            <v>905171864</v>
          </cell>
          <cell r="H177">
            <v>74551842</v>
          </cell>
          <cell r="I177" t="str">
            <v>Sauces II mz 62 villa 11</v>
          </cell>
          <cell r="J177" t="str">
            <v>236-125</v>
          </cell>
        </row>
        <row r="178">
          <cell r="A178" t="str">
            <v>U</v>
          </cell>
          <cell r="B178" t="str">
            <v>Ubesa</v>
          </cell>
          <cell r="C178">
            <v>700102</v>
          </cell>
          <cell r="D178" t="str">
            <v>1136</v>
          </cell>
          <cell r="E178">
            <v>27449</v>
          </cell>
          <cell r="F178" t="str">
            <v>GONZALEZ ZAMBRANO JORGE</v>
          </cell>
          <cell r="G178">
            <v>905171864</v>
          </cell>
          <cell r="H178">
            <v>74551842</v>
          </cell>
          <cell r="I178" t="str">
            <v>Sauces II mz 62 villa 11</v>
          </cell>
          <cell r="J178" t="str">
            <v>430-428</v>
          </cell>
        </row>
        <row r="179">
          <cell r="A179" t="str">
            <v>U</v>
          </cell>
          <cell r="B179" t="str">
            <v>Ubesa</v>
          </cell>
          <cell r="C179">
            <v>400106</v>
          </cell>
          <cell r="D179" t="str">
            <v>1270</v>
          </cell>
          <cell r="E179">
            <v>24664</v>
          </cell>
          <cell r="F179" t="str">
            <v>GORDILLO MUNOZ JOSE BOLIVAR</v>
          </cell>
          <cell r="G179">
            <v>900097890</v>
          </cell>
          <cell r="H179">
            <v>67430950</v>
          </cell>
        </row>
        <row r="180">
          <cell r="A180" t="str">
            <v>U</v>
          </cell>
          <cell r="B180" t="str">
            <v>Ubesa</v>
          </cell>
          <cell r="C180">
            <v>400110</v>
          </cell>
          <cell r="D180" t="str">
            <v>1880</v>
          </cell>
          <cell r="E180">
            <v>34393</v>
          </cell>
          <cell r="F180" t="str">
            <v>GOROZABEL CEDENO JORGE</v>
          </cell>
          <cell r="G180">
            <v>910817493</v>
          </cell>
          <cell r="H180">
            <v>896801391</v>
          </cell>
        </row>
        <row r="181">
          <cell r="A181" t="str">
            <v>U</v>
          </cell>
          <cell r="B181" t="str">
            <v>Ubesa</v>
          </cell>
          <cell r="C181">
            <v>600114</v>
          </cell>
          <cell r="D181" t="str">
            <v>1829</v>
          </cell>
          <cell r="E181">
            <v>33882</v>
          </cell>
          <cell r="F181" t="str">
            <v>GOYA NIVELA ARTURO H</v>
          </cell>
          <cell r="G181">
            <v>1707205447</v>
          </cell>
          <cell r="H181">
            <v>856201172</v>
          </cell>
          <cell r="I181" t="str">
            <v>Camilo  Destruje  2019 y Carchi</v>
          </cell>
          <cell r="J181" t="str">
            <v>511-297</v>
          </cell>
        </row>
        <row r="182">
          <cell r="A182" t="str">
            <v>U</v>
          </cell>
          <cell r="B182" t="str">
            <v>Ubesa</v>
          </cell>
          <cell r="C182">
            <v>200106</v>
          </cell>
          <cell r="D182" t="str">
            <v>1895</v>
          </cell>
          <cell r="E182">
            <v>34533</v>
          </cell>
          <cell r="F182" t="str">
            <v>GUAITARA GUAITARA VICTOR</v>
          </cell>
          <cell r="G182">
            <v>1802556595</v>
          </cell>
          <cell r="H182">
            <v>0</v>
          </cell>
          <cell r="I182" t="str">
            <v>Av. 9 de Octubre y Jaime Roldos (El Triunfo)</v>
          </cell>
        </row>
        <row r="183">
          <cell r="A183" t="str">
            <v>E</v>
          </cell>
          <cell r="B183" t="str">
            <v>Tecnielec</v>
          </cell>
          <cell r="C183">
            <v>100105</v>
          </cell>
          <cell r="D183" t="str">
            <v>1750</v>
          </cell>
          <cell r="E183">
            <v>33490</v>
          </cell>
          <cell r="F183" t="str">
            <v>GUALES DUMES SIMON GEOVANNY</v>
          </cell>
          <cell r="G183">
            <v>911065548</v>
          </cell>
          <cell r="H183">
            <v>0</v>
          </cell>
        </row>
        <row r="184">
          <cell r="A184" t="str">
            <v>U</v>
          </cell>
          <cell r="B184" t="str">
            <v>Ubesa</v>
          </cell>
          <cell r="C184">
            <v>200106</v>
          </cell>
          <cell r="D184" t="str">
            <v>2222</v>
          </cell>
          <cell r="E184">
            <v>31880</v>
          </cell>
          <cell r="F184" t="str">
            <v>GUAMAN RAMIREZ CRISTOBAL DE JESUS</v>
          </cell>
          <cell r="G184">
            <v>700992480</v>
          </cell>
          <cell r="H184">
            <v>87550016</v>
          </cell>
          <cell r="I184" t="str">
            <v>23 de Abril y callejón 1ro. B-Norte (Machala)</v>
          </cell>
        </row>
        <row r="185">
          <cell r="A185" t="str">
            <v>U</v>
          </cell>
          <cell r="B185" t="str">
            <v>Ubesa</v>
          </cell>
          <cell r="C185">
            <v>600107</v>
          </cell>
          <cell r="D185" t="str">
            <v>1847</v>
          </cell>
          <cell r="E185">
            <v>34060</v>
          </cell>
          <cell r="F185" t="str">
            <v>GUERRERO ALARCON MARIA DEL CARMEN</v>
          </cell>
          <cell r="G185">
            <v>911398618</v>
          </cell>
          <cell r="H185">
            <v>937301209</v>
          </cell>
          <cell r="I185" t="str">
            <v>Ciudad. La FAE mz 19 v - 5</v>
          </cell>
          <cell r="J185" t="str">
            <v>392-885</v>
          </cell>
        </row>
        <row r="186">
          <cell r="A186" t="str">
            <v>P</v>
          </cell>
          <cell r="B186" t="str">
            <v>Pormar</v>
          </cell>
          <cell r="C186">
            <v>100105</v>
          </cell>
          <cell r="D186" t="str">
            <v>1492</v>
          </cell>
          <cell r="E186">
            <v>34543</v>
          </cell>
          <cell r="F186" t="str">
            <v>GUERRERO HINOJOSA BENJAMIN</v>
          </cell>
          <cell r="G186">
            <v>906027081</v>
          </cell>
          <cell r="H186">
            <v>86570066</v>
          </cell>
        </row>
        <row r="187">
          <cell r="A187" t="str">
            <v>U</v>
          </cell>
          <cell r="B187" t="str">
            <v>Ubesa</v>
          </cell>
          <cell r="C187">
            <v>200219</v>
          </cell>
          <cell r="D187" t="str">
            <v>2253</v>
          </cell>
          <cell r="E187">
            <v>32671</v>
          </cell>
          <cell r="F187" t="str">
            <v>GUERRERO REYES EUGENIO DOSITEO</v>
          </cell>
          <cell r="G187">
            <v>701233884</v>
          </cell>
          <cell r="H187">
            <v>84598619</v>
          </cell>
          <cell r="I187" t="str">
            <v>9na. Oeste entre Loja y Boyaca (Machala)</v>
          </cell>
        </row>
        <row r="188">
          <cell r="A188" t="str">
            <v>M</v>
          </cell>
          <cell r="B188" t="str">
            <v>Agmaresa</v>
          </cell>
          <cell r="C188">
            <v>100105</v>
          </cell>
          <cell r="D188" t="str">
            <v>1713</v>
          </cell>
          <cell r="E188">
            <v>33343</v>
          </cell>
          <cell r="F188" t="str">
            <v>GUERRERO VALLEJO DUVAN</v>
          </cell>
          <cell r="G188">
            <v>910739721</v>
          </cell>
          <cell r="H188">
            <v>0</v>
          </cell>
        </row>
        <row r="189">
          <cell r="A189" t="str">
            <v>U</v>
          </cell>
          <cell r="B189" t="str">
            <v>Ubesa</v>
          </cell>
          <cell r="C189">
            <v>600104</v>
          </cell>
          <cell r="D189" t="str">
            <v>1420</v>
          </cell>
          <cell r="E189">
            <v>30193</v>
          </cell>
          <cell r="F189" t="str">
            <v>GUEVARA BANCHON JENNY</v>
          </cell>
          <cell r="G189">
            <v>907064067</v>
          </cell>
          <cell r="H189">
            <v>79594280</v>
          </cell>
          <cell r="I189" t="str">
            <v xml:space="preserve">Guayacanes mz 87 v-16 </v>
          </cell>
        </row>
        <row r="190">
          <cell r="A190" t="str">
            <v>U</v>
          </cell>
          <cell r="B190" t="str">
            <v>Ubesa</v>
          </cell>
          <cell r="C190">
            <v>400106</v>
          </cell>
          <cell r="D190" t="str">
            <v>1101</v>
          </cell>
          <cell r="E190">
            <v>29249</v>
          </cell>
          <cell r="F190" t="str">
            <v>GUEVARA BETANCOURT MARIA</v>
          </cell>
          <cell r="G190">
            <v>1200767083</v>
          </cell>
          <cell r="H190">
            <v>73552286</v>
          </cell>
          <cell r="I190" t="str">
            <v>Cdla. Bellavista mz 7 v-15</v>
          </cell>
          <cell r="J190" t="str">
            <v>206-903</v>
          </cell>
        </row>
        <row r="191">
          <cell r="A191" t="str">
            <v>U</v>
          </cell>
          <cell r="B191" t="str">
            <v>Ubesa</v>
          </cell>
          <cell r="C191">
            <v>300302</v>
          </cell>
          <cell r="D191" t="str">
            <v>1591</v>
          </cell>
          <cell r="E191">
            <v>32566</v>
          </cell>
          <cell r="F191" t="str">
            <v>GUEVARA BETANCOURT VICENTE</v>
          </cell>
          <cell r="G191">
            <v>910090802</v>
          </cell>
          <cell r="H191">
            <v>86640298</v>
          </cell>
        </row>
        <row r="192">
          <cell r="A192" t="str">
            <v>U</v>
          </cell>
          <cell r="B192" t="str">
            <v>Ubesa</v>
          </cell>
          <cell r="C192">
            <v>200517</v>
          </cell>
          <cell r="D192" t="str">
            <v>1860</v>
          </cell>
          <cell r="E192">
            <v>34140</v>
          </cell>
          <cell r="F192" t="str">
            <v>HAZ MORENO CARLOS ALBERTO</v>
          </cell>
          <cell r="G192">
            <v>1201905476</v>
          </cell>
          <cell r="H192">
            <v>936400708</v>
          </cell>
        </row>
        <row r="193">
          <cell r="A193" t="str">
            <v>U</v>
          </cell>
          <cell r="B193" t="str">
            <v>Ubesa</v>
          </cell>
          <cell r="C193">
            <v>700102</v>
          </cell>
          <cell r="D193" t="str">
            <v>1846</v>
          </cell>
          <cell r="E193">
            <v>34103</v>
          </cell>
          <cell r="F193" t="str">
            <v>HERDOIZA TARIRA GLORIA LUCIA</v>
          </cell>
          <cell r="G193">
            <v>907265003</v>
          </cell>
          <cell r="H193">
            <v>80581316</v>
          </cell>
          <cell r="I193" t="str">
            <v>Medardo A. Silva 3027 y l 26</v>
          </cell>
          <cell r="J193" t="str">
            <v>473-800</v>
          </cell>
        </row>
        <row r="194">
          <cell r="A194" t="str">
            <v>M</v>
          </cell>
          <cell r="B194" t="str">
            <v>Agmaresa</v>
          </cell>
          <cell r="C194">
            <v>100105</v>
          </cell>
          <cell r="D194" t="str">
            <v>1765</v>
          </cell>
          <cell r="E194">
            <v>33539</v>
          </cell>
          <cell r="F194" t="str">
            <v>HERNANDEZ MUNUZ CARLOS J</v>
          </cell>
          <cell r="G194">
            <v>602220410</v>
          </cell>
          <cell r="H194">
            <v>0</v>
          </cell>
        </row>
        <row r="195">
          <cell r="A195" t="str">
            <v>U</v>
          </cell>
          <cell r="B195" t="str">
            <v>Ubesa</v>
          </cell>
          <cell r="C195">
            <v>200317</v>
          </cell>
          <cell r="D195" t="str">
            <v>1492</v>
          </cell>
          <cell r="E195">
            <v>31579</v>
          </cell>
          <cell r="F195" t="str">
            <v>HERNANDEZ RAMOS CARLOS</v>
          </cell>
          <cell r="G195">
            <v>905507802</v>
          </cell>
          <cell r="H195">
            <v>86560489</v>
          </cell>
          <cell r="I195" t="str">
            <v>Cdla. Brisas de Santay mz. V villa 6</v>
          </cell>
          <cell r="J195" t="str">
            <v>805-976</v>
          </cell>
        </row>
        <row r="196">
          <cell r="A196" t="str">
            <v>U</v>
          </cell>
          <cell r="B196" t="str">
            <v>Ubesa</v>
          </cell>
          <cell r="C196">
            <v>700102</v>
          </cell>
          <cell r="D196" t="str">
            <v>1459</v>
          </cell>
          <cell r="E196">
            <v>30998</v>
          </cell>
          <cell r="F196" t="str">
            <v>HERRERA PESANTES FRANCISCA</v>
          </cell>
          <cell r="G196">
            <v>700700487</v>
          </cell>
          <cell r="H196">
            <v>81480858</v>
          </cell>
        </row>
        <row r="197">
          <cell r="A197" t="str">
            <v>U</v>
          </cell>
          <cell r="B197" t="str">
            <v>Ubesa</v>
          </cell>
          <cell r="C197">
            <v>200106</v>
          </cell>
          <cell r="D197" t="str">
            <v>1833</v>
          </cell>
          <cell r="E197">
            <v>33938</v>
          </cell>
          <cell r="F197" t="str">
            <v>HERRERA ROCAFUERTE MIGUEL O</v>
          </cell>
          <cell r="G197">
            <v>1202432918</v>
          </cell>
          <cell r="H197">
            <v>927204335</v>
          </cell>
          <cell r="I197" t="str">
            <v>Barreiro y 5 de Junio</v>
          </cell>
        </row>
        <row r="198">
          <cell r="A198" t="str">
            <v>U</v>
          </cell>
          <cell r="B198" t="str">
            <v>Ubesa</v>
          </cell>
          <cell r="C198">
            <v>400203</v>
          </cell>
          <cell r="D198" t="str">
            <v>2297</v>
          </cell>
          <cell r="E198">
            <v>34197</v>
          </cell>
          <cell r="F198" t="str">
            <v>HERRERA SISALIMA JHONNY OLMEDO</v>
          </cell>
          <cell r="G198">
            <v>701754327</v>
          </cell>
          <cell r="H198">
            <v>87630080</v>
          </cell>
        </row>
        <row r="199">
          <cell r="A199" t="str">
            <v>U</v>
          </cell>
          <cell r="B199" t="str">
            <v>Ubesa</v>
          </cell>
          <cell r="C199">
            <v>200109</v>
          </cell>
          <cell r="D199" t="str">
            <v>1799</v>
          </cell>
          <cell r="E199">
            <v>33728</v>
          </cell>
          <cell r="F199" t="str">
            <v>HIDALGO ALVARADO ISIDRO A</v>
          </cell>
          <cell r="G199">
            <v>907158620</v>
          </cell>
          <cell r="H199">
            <v>915900820</v>
          </cell>
        </row>
        <row r="200">
          <cell r="A200" t="str">
            <v>U</v>
          </cell>
          <cell r="B200" t="str">
            <v>Ubesa</v>
          </cell>
          <cell r="C200">
            <v>300302</v>
          </cell>
          <cell r="D200" t="str">
            <v>1840</v>
          </cell>
          <cell r="E200">
            <v>33980</v>
          </cell>
          <cell r="F200" t="str">
            <v>HIDALGO MORANTE JOSE A</v>
          </cell>
          <cell r="G200">
            <v>906706874</v>
          </cell>
          <cell r="H200">
            <v>825990150</v>
          </cell>
        </row>
        <row r="201">
          <cell r="A201" t="str">
            <v>U</v>
          </cell>
          <cell r="B201" t="str">
            <v>Ubesa</v>
          </cell>
          <cell r="C201">
            <v>400103</v>
          </cell>
          <cell r="D201" t="str">
            <v>1273</v>
          </cell>
          <cell r="E201">
            <v>28405</v>
          </cell>
          <cell r="F201" t="str">
            <v>HORMAZA PAZ IVAN FRANCISCO</v>
          </cell>
          <cell r="G201">
            <v>905666582</v>
          </cell>
          <cell r="H201">
            <v>76552107</v>
          </cell>
        </row>
        <row r="202">
          <cell r="A202" t="str">
            <v>U</v>
          </cell>
          <cell r="B202" t="str">
            <v>Ubesa</v>
          </cell>
          <cell r="C202">
            <v>600114</v>
          </cell>
          <cell r="D202" t="str">
            <v>1702</v>
          </cell>
          <cell r="E202">
            <v>33307</v>
          </cell>
          <cell r="F202" t="str">
            <v>INTRIAGO MACIAS ANNEMARIE</v>
          </cell>
          <cell r="G202">
            <v>910172618</v>
          </cell>
          <cell r="H202">
            <v>917300199</v>
          </cell>
          <cell r="I202" t="str">
            <v>Martha de Roldos  mz 317 v - 1</v>
          </cell>
          <cell r="J202" t="str">
            <v>255-845</v>
          </cell>
        </row>
        <row r="203">
          <cell r="A203" t="str">
            <v>T</v>
          </cell>
          <cell r="B203" t="str">
            <v>Tallán</v>
          </cell>
          <cell r="C203">
            <v>100105</v>
          </cell>
          <cell r="D203" t="str">
            <v>5029</v>
          </cell>
          <cell r="E203">
            <v>33153</v>
          </cell>
          <cell r="F203" t="str">
            <v>JARAMILLO CALDERON PLINIO</v>
          </cell>
          <cell r="G203">
            <v>911240679</v>
          </cell>
          <cell r="H203">
            <v>886402277</v>
          </cell>
        </row>
        <row r="204">
          <cell r="A204" t="str">
            <v>U</v>
          </cell>
          <cell r="B204" t="str">
            <v>Ubesa</v>
          </cell>
          <cell r="C204">
            <v>200109</v>
          </cell>
          <cell r="D204" t="str">
            <v>1699</v>
          </cell>
          <cell r="E204">
            <v>33289</v>
          </cell>
          <cell r="F204" t="str">
            <v>JARAMILLO FLOR JAVIER F</v>
          </cell>
          <cell r="G204">
            <v>910422948</v>
          </cell>
          <cell r="H204">
            <v>0</v>
          </cell>
          <cell r="I204" t="str">
            <v>MIlagro - Guerrero 675 y Guaranda</v>
          </cell>
          <cell r="J204" t="str">
            <v>711-488</v>
          </cell>
        </row>
        <row r="205">
          <cell r="A205" t="str">
            <v>U</v>
          </cell>
          <cell r="B205" t="str">
            <v>Ubesa</v>
          </cell>
          <cell r="C205">
            <v>200106</v>
          </cell>
          <cell r="D205" t="str">
            <v>1741</v>
          </cell>
          <cell r="E205">
            <v>33462</v>
          </cell>
          <cell r="F205" t="str">
            <v>JIBAJA BENAVIDES TELMO WASHINGTON</v>
          </cell>
          <cell r="G205">
            <v>1201155601</v>
          </cell>
          <cell r="H205">
            <v>0</v>
          </cell>
          <cell r="I205" t="str">
            <v>General Barona y Flores esq. (Babahoyo)</v>
          </cell>
        </row>
        <row r="206">
          <cell r="A206" t="str">
            <v>F</v>
          </cell>
          <cell r="B206" t="str">
            <v>Friocont</v>
          </cell>
          <cell r="C206">
            <v>100105</v>
          </cell>
          <cell r="D206" t="str">
            <v>4028</v>
          </cell>
          <cell r="E206">
            <v>33462</v>
          </cell>
          <cell r="F206" t="str">
            <v>JIMENEZ GRANDA EDISON</v>
          </cell>
          <cell r="G206">
            <v>912682002</v>
          </cell>
          <cell r="H206">
            <v>0</v>
          </cell>
        </row>
        <row r="207">
          <cell r="A207" t="str">
            <v>U</v>
          </cell>
          <cell r="B207" t="str">
            <v>Ubesa</v>
          </cell>
          <cell r="C207">
            <v>200317</v>
          </cell>
          <cell r="D207" t="str">
            <v>1761</v>
          </cell>
          <cell r="E207">
            <v>33512</v>
          </cell>
          <cell r="F207" t="str">
            <v>JOHNSON GUTIERREZ EDUARDO</v>
          </cell>
          <cell r="G207">
            <v>905952578</v>
          </cell>
          <cell r="H207">
            <v>0</v>
          </cell>
          <cell r="I207" t="str">
            <v>Sauces 6 mz. F333 villa 10</v>
          </cell>
          <cell r="J207" t="str">
            <v>248-465</v>
          </cell>
        </row>
        <row r="208">
          <cell r="A208" t="str">
            <v>U</v>
          </cell>
          <cell r="B208" t="str">
            <v>Ubesa</v>
          </cell>
          <cell r="C208">
            <v>200106</v>
          </cell>
          <cell r="D208" t="str">
            <v>1839</v>
          </cell>
          <cell r="E208">
            <v>33980</v>
          </cell>
          <cell r="F208" t="str">
            <v>LAMILLA DIAZ SEGUNDO S</v>
          </cell>
          <cell r="G208">
            <v>1202060545</v>
          </cell>
          <cell r="H208">
            <v>0</v>
          </cell>
        </row>
        <row r="209">
          <cell r="A209" t="str">
            <v>U</v>
          </cell>
          <cell r="B209" t="str">
            <v>Ubesa</v>
          </cell>
          <cell r="C209">
            <v>200106</v>
          </cell>
          <cell r="D209" t="str">
            <v>1836</v>
          </cell>
          <cell r="E209">
            <v>33956</v>
          </cell>
          <cell r="F209" t="str">
            <v>LARA GUERRERO FRANCISCO CH</v>
          </cell>
          <cell r="G209">
            <v>906629328</v>
          </cell>
          <cell r="H209">
            <v>81584824</v>
          </cell>
          <cell r="I209" t="str">
            <v>Av. Américas y Venezuela (Milagro)</v>
          </cell>
        </row>
        <row r="210">
          <cell r="A210" t="str">
            <v>U</v>
          </cell>
          <cell r="B210" t="str">
            <v>Ubesa</v>
          </cell>
          <cell r="C210">
            <v>600105</v>
          </cell>
          <cell r="D210" t="str">
            <v>1020</v>
          </cell>
          <cell r="E210">
            <v>28877</v>
          </cell>
          <cell r="F210" t="str">
            <v>LARREATEGUI HIDALGO YENNY</v>
          </cell>
          <cell r="G210">
            <v>905449930</v>
          </cell>
          <cell r="H210">
            <v>76553510</v>
          </cell>
          <cell r="I210" t="str">
            <v>Alborada  X etapa mz 409  v - 20</v>
          </cell>
        </row>
        <row r="211">
          <cell r="A211" t="str">
            <v>U</v>
          </cell>
          <cell r="B211" t="str">
            <v>Ubesa</v>
          </cell>
          <cell r="C211">
            <v>200106</v>
          </cell>
          <cell r="D211" t="str">
            <v>1784</v>
          </cell>
          <cell r="E211">
            <v>33665</v>
          </cell>
          <cell r="F211" t="str">
            <v>LATACELA CADENA JOFFRE GUSTAVO</v>
          </cell>
          <cell r="G211">
            <v>1202806020</v>
          </cell>
          <cell r="H211">
            <v>927104394</v>
          </cell>
        </row>
        <row r="212">
          <cell r="A212" t="str">
            <v>P</v>
          </cell>
          <cell r="B212" t="str">
            <v>Pormar</v>
          </cell>
          <cell r="C212">
            <v>100105</v>
          </cell>
          <cell r="D212" t="str">
            <v>1455</v>
          </cell>
          <cell r="E212">
            <v>34329</v>
          </cell>
          <cell r="F212" t="str">
            <v>LAVAYEN COBENA ALEX</v>
          </cell>
          <cell r="G212">
            <v>911085553</v>
          </cell>
          <cell r="H212">
            <v>0</v>
          </cell>
        </row>
        <row r="213">
          <cell r="A213" t="str">
            <v>U</v>
          </cell>
          <cell r="B213" t="str">
            <v>Ubesa</v>
          </cell>
          <cell r="C213">
            <v>300202</v>
          </cell>
          <cell r="D213" t="str">
            <v>2157</v>
          </cell>
          <cell r="E213">
            <v>29235</v>
          </cell>
          <cell r="F213" t="str">
            <v>LEON AGUACONDO WALTER SEGUNDO</v>
          </cell>
          <cell r="G213">
            <v>701416646</v>
          </cell>
          <cell r="H213">
            <v>80602063</v>
          </cell>
          <cell r="I213" t="str">
            <v>Arizaga # 933 y Junín (Machala)</v>
          </cell>
        </row>
        <row r="214">
          <cell r="A214" t="str">
            <v>U</v>
          </cell>
          <cell r="B214" t="str">
            <v>Ubesa</v>
          </cell>
          <cell r="C214">
            <v>200517</v>
          </cell>
          <cell r="D214" t="str">
            <v>1622</v>
          </cell>
          <cell r="E214">
            <v>32741</v>
          </cell>
          <cell r="F214" t="str">
            <v>LEON SOTO FELIX ALEJANDRO</v>
          </cell>
          <cell r="G214">
            <v>908824279</v>
          </cell>
          <cell r="H214">
            <v>0</v>
          </cell>
          <cell r="I214" t="str">
            <v>Eloy Alfaro y Guayaquil (Milagro)</v>
          </cell>
        </row>
        <row r="215">
          <cell r="A215" t="str">
            <v>T</v>
          </cell>
          <cell r="B215" t="str">
            <v>Tallán</v>
          </cell>
          <cell r="C215">
            <v>100105</v>
          </cell>
          <cell r="D215" t="str">
            <v>1674</v>
          </cell>
          <cell r="E215">
            <v>33137</v>
          </cell>
          <cell r="F215" t="str">
            <v>LEON VILLAMAR JORGE OSWALDO</v>
          </cell>
          <cell r="G215">
            <v>903314706</v>
          </cell>
          <cell r="H215">
            <v>74460154</v>
          </cell>
        </row>
        <row r="216">
          <cell r="A216" t="str">
            <v>M</v>
          </cell>
          <cell r="B216" t="str">
            <v>Agmaresa</v>
          </cell>
          <cell r="C216">
            <v>100105</v>
          </cell>
          <cell r="D216" t="str">
            <v>1878</v>
          </cell>
          <cell r="E216">
            <v>34372</v>
          </cell>
          <cell r="F216" t="str">
            <v>LIMA CEDENO SANDRA LOURDES</v>
          </cell>
          <cell r="G216">
            <v>909936890</v>
          </cell>
          <cell r="H216">
            <v>0</v>
          </cell>
        </row>
        <row r="217">
          <cell r="A217" t="str">
            <v>U</v>
          </cell>
          <cell r="B217" t="str">
            <v>Ubesa</v>
          </cell>
          <cell r="C217">
            <v>600105</v>
          </cell>
          <cell r="D217" t="str">
            <v>1511</v>
          </cell>
          <cell r="E217">
            <v>31782</v>
          </cell>
          <cell r="F217" t="str">
            <v>LINDAO CEDENO ANGELITA</v>
          </cell>
          <cell r="G217">
            <v>909751240</v>
          </cell>
          <cell r="H217">
            <v>87643573</v>
          </cell>
          <cell r="I217" t="str">
            <v>Tulcan 4813 y O"Connor</v>
          </cell>
          <cell r="J217" t="str">
            <v>344-544</v>
          </cell>
        </row>
        <row r="218">
          <cell r="A218" t="str">
            <v>U</v>
          </cell>
          <cell r="B218" t="str">
            <v>Ubesa</v>
          </cell>
          <cell r="C218">
            <v>200115</v>
          </cell>
          <cell r="D218" t="str">
            <v>2089</v>
          </cell>
          <cell r="E218">
            <v>27835</v>
          </cell>
          <cell r="F218" t="str">
            <v>LINDAO JAIME SEGUNDO IGNACIO</v>
          </cell>
          <cell r="G218">
            <v>900442294</v>
          </cell>
          <cell r="H218">
            <v>76400439</v>
          </cell>
          <cell r="I218" t="str">
            <v>9 de Octubre y Bolivar (Balao)</v>
          </cell>
        </row>
        <row r="219">
          <cell r="A219" t="str">
            <v>F</v>
          </cell>
          <cell r="B219" t="str">
            <v>Friocont</v>
          </cell>
          <cell r="C219">
            <v>100105</v>
          </cell>
          <cell r="D219" t="str">
            <v>4539</v>
          </cell>
          <cell r="E219">
            <v>34554</v>
          </cell>
          <cell r="F219" t="str">
            <v>LOOR BORJA NEY</v>
          </cell>
          <cell r="G219">
            <v>913393054</v>
          </cell>
          <cell r="H219">
            <v>927401455</v>
          </cell>
        </row>
        <row r="220">
          <cell r="A220" t="str">
            <v>U</v>
          </cell>
          <cell r="B220" t="str">
            <v>Ubesa</v>
          </cell>
          <cell r="C220">
            <v>200317</v>
          </cell>
          <cell r="D220" t="str">
            <v>1626</v>
          </cell>
          <cell r="E220">
            <v>32806</v>
          </cell>
          <cell r="F220" t="str">
            <v>LOPEZ BENAVIDES HUGO DIEGO</v>
          </cell>
          <cell r="G220">
            <v>910044742</v>
          </cell>
          <cell r="H220">
            <v>896501909</v>
          </cell>
          <cell r="I220" t="str">
            <v>Urdesa - Jiguas # 109 y Circunvalación</v>
          </cell>
          <cell r="J220" t="str">
            <v>386-466</v>
          </cell>
        </row>
        <row r="221">
          <cell r="A221" t="str">
            <v>U</v>
          </cell>
          <cell r="B221" t="str">
            <v>Ubesa</v>
          </cell>
          <cell r="C221">
            <v>400105</v>
          </cell>
          <cell r="D221" t="str">
            <v>1276</v>
          </cell>
          <cell r="E221">
            <v>28855</v>
          </cell>
          <cell r="F221" t="str">
            <v>LOPEZ GUILLERMO VICENTE</v>
          </cell>
          <cell r="G221">
            <v>900909029</v>
          </cell>
          <cell r="H221">
            <v>70450371</v>
          </cell>
        </row>
        <row r="222">
          <cell r="A222" t="str">
            <v>U</v>
          </cell>
          <cell r="B222" t="str">
            <v>Ubesa</v>
          </cell>
          <cell r="C222">
            <v>200106</v>
          </cell>
          <cell r="D222" t="str">
            <v>1806</v>
          </cell>
          <cell r="E222">
            <v>33763</v>
          </cell>
          <cell r="F222" t="str">
            <v>LOPEZ PINOS SEGUNDO S</v>
          </cell>
          <cell r="G222">
            <v>910400803</v>
          </cell>
          <cell r="H222">
            <v>0</v>
          </cell>
        </row>
        <row r="223">
          <cell r="A223" t="str">
            <v>T</v>
          </cell>
          <cell r="B223" t="str">
            <v>Tallán</v>
          </cell>
          <cell r="C223">
            <v>100105</v>
          </cell>
          <cell r="D223" t="str">
            <v>5531</v>
          </cell>
          <cell r="E223">
            <v>34134</v>
          </cell>
          <cell r="F223" t="str">
            <v>LORENTI LAJE LEANDRO FLORENCIA</v>
          </cell>
          <cell r="G223">
            <v>912324639</v>
          </cell>
          <cell r="H223">
            <v>906903774</v>
          </cell>
        </row>
        <row r="224">
          <cell r="A224" t="str">
            <v>U</v>
          </cell>
          <cell r="B224" t="str">
            <v>Ubesa</v>
          </cell>
          <cell r="C224">
            <v>600107</v>
          </cell>
          <cell r="D224" t="str">
            <v>1354</v>
          </cell>
          <cell r="E224">
            <v>29522</v>
          </cell>
          <cell r="F224" t="str">
            <v>LOZANO TAPIA ERNESTO</v>
          </cell>
          <cell r="G224">
            <v>907445639</v>
          </cell>
          <cell r="H224">
            <v>80595905</v>
          </cell>
          <cell r="I224" t="str">
            <v>Brisas de Santay mz F v-5c</v>
          </cell>
          <cell r="J224" t="str">
            <v>803-333</v>
          </cell>
        </row>
        <row r="225">
          <cell r="A225" t="str">
            <v>P</v>
          </cell>
          <cell r="B225" t="str">
            <v>Pormar</v>
          </cell>
          <cell r="C225">
            <v>100105</v>
          </cell>
          <cell r="D225" t="str">
            <v>5033</v>
          </cell>
          <cell r="E225">
            <v>33630</v>
          </cell>
          <cell r="F225" t="str">
            <v>LUZURIAGA VITERI JESSICA</v>
          </cell>
          <cell r="G225">
            <v>914713599</v>
          </cell>
          <cell r="H225">
            <v>0</v>
          </cell>
        </row>
        <row r="226">
          <cell r="A226" t="str">
            <v>U</v>
          </cell>
          <cell r="B226" t="str">
            <v>Ubesa</v>
          </cell>
          <cell r="C226">
            <v>300302</v>
          </cell>
          <cell r="D226" t="str">
            <v>1722</v>
          </cell>
          <cell r="E226">
            <v>33365</v>
          </cell>
          <cell r="F226" t="str">
            <v>MACIAS ARISTEGA AGUSTIN</v>
          </cell>
          <cell r="G226">
            <v>907254999</v>
          </cell>
          <cell r="H226">
            <v>0</v>
          </cell>
        </row>
        <row r="227">
          <cell r="A227" t="str">
            <v>U</v>
          </cell>
          <cell r="B227" t="str">
            <v>Ubesa</v>
          </cell>
          <cell r="C227">
            <v>200517</v>
          </cell>
          <cell r="D227" t="str">
            <v>1619</v>
          </cell>
          <cell r="E227">
            <v>32769</v>
          </cell>
          <cell r="F227" t="str">
            <v>MACIAS BERMUDEZ DARWIN</v>
          </cell>
          <cell r="G227">
            <v>1201873963</v>
          </cell>
          <cell r="H227">
            <v>0</v>
          </cell>
          <cell r="I227" t="str">
            <v>Barreiro y 5 de Junio (Babahoyo)</v>
          </cell>
        </row>
        <row r="228">
          <cell r="A228" t="str">
            <v>U</v>
          </cell>
          <cell r="B228" t="str">
            <v>Ubesa</v>
          </cell>
          <cell r="C228">
            <v>300302</v>
          </cell>
          <cell r="D228" t="str">
            <v>1495</v>
          </cell>
          <cell r="E228">
            <v>31610</v>
          </cell>
          <cell r="F228" t="str">
            <v>MACIAS GARCIA EUCLIDES SANTOS</v>
          </cell>
          <cell r="G228">
            <v>907764260</v>
          </cell>
          <cell r="H228">
            <v>81604115</v>
          </cell>
        </row>
        <row r="229">
          <cell r="A229" t="str">
            <v>P</v>
          </cell>
          <cell r="B229" t="str">
            <v>Pormar</v>
          </cell>
          <cell r="C229">
            <v>100105</v>
          </cell>
          <cell r="D229" t="str">
            <v>1493</v>
          </cell>
          <cell r="E229">
            <v>34543</v>
          </cell>
          <cell r="F229" t="str">
            <v>MACIAS TUTIVEN ALEJANDRO</v>
          </cell>
          <cell r="G229">
            <v>1303430464</v>
          </cell>
          <cell r="H229">
            <v>86600064</v>
          </cell>
        </row>
        <row r="230">
          <cell r="A230" t="str">
            <v>U</v>
          </cell>
          <cell r="B230" t="str">
            <v>Ubesa</v>
          </cell>
          <cell r="C230">
            <v>300202</v>
          </cell>
          <cell r="D230" t="str">
            <v>2141</v>
          </cell>
          <cell r="E230">
            <v>28715</v>
          </cell>
          <cell r="F230" t="str">
            <v>MALDONADO BUSTAMANTE ERWIN ARTURO</v>
          </cell>
          <cell r="G230">
            <v>700247091</v>
          </cell>
          <cell r="H230">
            <v>74430965</v>
          </cell>
          <cell r="I230" t="str">
            <v>Cdla. Las Brisas mz.B6 villa 19 (Machala)</v>
          </cell>
          <cell r="J230" t="str">
            <v>939-442</v>
          </cell>
        </row>
        <row r="231">
          <cell r="A231" t="str">
            <v>U</v>
          </cell>
          <cell r="B231" t="str">
            <v>Ubesa</v>
          </cell>
          <cell r="C231">
            <v>300302</v>
          </cell>
          <cell r="D231" t="str">
            <v>1557</v>
          </cell>
          <cell r="E231">
            <v>32218</v>
          </cell>
          <cell r="F231" t="str">
            <v>MARCHAN HERNANDEZ NELSON</v>
          </cell>
          <cell r="G231">
            <v>601602402</v>
          </cell>
          <cell r="H231">
            <v>88610219</v>
          </cell>
        </row>
        <row r="232">
          <cell r="A232" t="str">
            <v>U</v>
          </cell>
          <cell r="B232" t="str">
            <v>Ubesa</v>
          </cell>
          <cell r="C232">
            <v>300302</v>
          </cell>
          <cell r="D232" t="str">
            <v>1253</v>
          </cell>
          <cell r="E232">
            <v>23564</v>
          </cell>
          <cell r="F232" t="str">
            <v>MARIDUENA DE LA VERA LOOP</v>
          </cell>
          <cell r="G232">
            <v>800067969</v>
          </cell>
          <cell r="H232">
            <v>59370371</v>
          </cell>
          <cell r="I232" t="str">
            <v>Cdla. Kennedy Norte mz. 701 solar 2021</v>
          </cell>
          <cell r="J232" t="str">
            <v>298-528</v>
          </cell>
        </row>
        <row r="233">
          <cell r="A233" t="str">
            <v>S</v>
          </cell>
          <cell r="B233" t="str">
            <v>Standard</v>
          </cell>
          <cell r="C233">
            <v>600102</v>
          </cell>
          <cell r="D233" t="str">
            <v>1227</v>
          </cell>
          <cell r="E233">
            <v>28697</v>
          </cell>
          <cell r="F233" t="str">
            <v>MARMOL ESCUDERO RAFAEL</v>
          </cell>
          <cell r="G233">
            <v>1200074639</v>
          </cell>
          <cell r="H233">
            <v>60381016</v>
          </cell>
          <cell r="I233" t="str">
            <v>Alborada X etapa mz 503 villa 23</v>
          </cell>
          <cell r="J233" t="str">
            <v>239-857</v>
          </cell>
        </row>
        <row r="234">
          <cell r="A234" t="str">
            <v>U</v>
          </cell>
          <cell r="B234" t="str">
            <v>Ubesa</v>
          </cell>
          <cell r="C234">
            <v>200101</v>
          </cell>
          <cell r="D234" t="str">
            <v>1734</v>
          </cell>
          <cell r="E234">
            <v>33434</v>
          </cell>
          <cell r="F234" t="str">
            <v>MARQUEZ YAGUAL WALTER W</v>
          </cell>
          <cell r="G234">
            <v>913795795</v>
          </cell>
          <cell r="H234">
            <v>907001512</v>
          </cell>
          <cell r="I234" t="str">
            <v>Sauces II mz F61 v-6</v>
          </cell>
          <cell r="J234" t="str">
            <v>231-414</v>
          </cell>
        </row>
        <row r="235">
          <cell r="A235" t="str">
            <v>U</v>
          </cell>
          <cell r="B235" t="str">
            <v>Ubesa</v>
          </cell>
          <cell r="C235">
            <v>200101</v>
          </cell>
          <cell r="D235" t="str">
            <v>2142</v>
          </cell>
          <cell r="E235">
            <v>27095</v>
          </cell>
          <cell r="F235" t="str">
            <v>MARTINEZ ANAZCO GUSTAVO ARSENIO</v>
          </cell>
          <cell r="G235">
            <v>700710254</v>
          </cell>
          <cell r="H235">
            <v>74501686</v>
          </cell>
          <cell r="I235" t="str">
            <v>G. Barona y 27 de Mayo (Babahoyo)</v>
          </cell>
          <cell r="J235" t="str">
            <v>730-482</v>
          </cell>
        </row>
        <row r="236">
          <cell r="A236" t="str">
            <v>U</v>
          </cell>
          <cell r="B236" t="str">
            <v>Ubesa</v>
          </cell>
          <cell r="C236">
            <v>200101</v>
          </cell>
          <cell r="D236" t="str">
            <v>1710</v>
          </cell>
          <cell r="E236">
            <v>33322</v>
          </cell>
          <cell r="F236" t="str">
            <v>MARTINEZ CRUZ MARIA VICTORIA</v>
          </cell>
          <cell r="G236">
            <v>910061951</v>
          </cell>
          <cell r="H236">
            <v>87660019</v>
          </cell>
          <cell r="I236" t="str">
            <v>Cdla. El Paraiso Ave. CJ A y Las Palmas mz A v-1</v>
          </cell>
          <cell r="J236" t="str">
            <v>204-602</v>
          </cell>
        </row>
        <row r="237">
          <cell r="A237" t="str">
            <v>F</v>
          </cell>
          <cell r="B237" t="str">
            <v>Friocont</v>
          </cell>
          <cell r="C237">
            <v>100105</v>
          </cell>
          <cell r="D237" t="str">
            <v>5024</v>
          </cell>
          <cell r="E237">
            <v>32985</v>
          </cell>
          <cell r="F237" t="str">
            <v>MARTINEZ MARTINEZ IVAN FERNANDO</v>
          </cell>
          <cell r="G237">
            <v>910837608</v>
          </cell>
          <cell r="H237">
            <v>88680549</v>
          </cell>
        </row>
        <row r="238">
          <cell r="A238" t="str">
            <v>U</v>
          </cell>
          <cell r="B238" t="str">
            <v>Ubesa</v>
          </cell>
          <cell r="C238">
            <v>200109</v>
          </cell>
          <cell r="D238" t="str">
            <v>1636</v>
          </cell>
          <cell r="E238">
            <v>32901</v>
          </cell>
          <cell r="F238" t="str">
            <v>MASCOTE CRUZ RAMON</v>
          </cell>
          <cell r="G238">
            <v>701386252</v>
          </cell>
          <cell r="H238">
            <v>83592131</v>
          </cell>
        </row>
        <row r="239">
          <cell r="A239" t="str">
            <v>U</v>
          </cell>
          <cell r="B239" t="str">
            <v>Ubesa</v>
          </cell>
          <cell r="C239">
            <v>200109</v>
          </cell>
          <cell r="D239" t="str">
            <v>1616</v>
          </cell>
          <cell r="E239">
            <v>32735</v>
          </cell>
          <cell r="F239" t="str">
            <v>MASSUH LITARDO TYRONE OSWALDO</v>
          </cell>
          <cell r="G239">
            <v>907666788</v>
          </cell>
          <cell r="H239">
            <v>0</v>
          </cell>
        </row>
        <row r="240">
          <cell r="A240" t="str">
            <v>U</v>
          </cell>
          <cell r="B240" t="str">
            <v>Ubesa</v>
          </cell>
          <cell r="C240">
            <v>600105</v>
          </cell>
          <cell r="D240" t="str">
            <v>1009</v>
          </cell>
          <cell r="E240">
            <v>26732</v>
          </cell>
          <cell r="F240" t="str">
            <v>MATAMOROS GUERRERO SONIA VIOLETA</v>
          </cell>
          <cell r="G240">
            <v>904205507</v>
          </cell>
          <cell r="H240">
            <v>70502079</v>
          </cell>
          <cell r="I240" t="str">
            <v>Alborada  VI etapa mz 663 v - 17</v>
          </cell>
          <cell r="J240" t="str">
            <v>237-574</v>
          </cell>
        </row>
        <row r="241">
          <cell r="A241" t="str">
            <v>U</v>
          </cell>
          <cell r="B241" t="str">
            <v>Ubesa</v>
          </cell>
          <cell r="C241">
            <v>600105</v>
          </cell>
          <cell r="D241" t="str">
            <v>1785</v>
          </cell>
          <cell r="E241">
            <v>33657</v>
          </cell>
          <cell r="F241" t="str">
            <v>MATAMOROS MORALES TOMAS DE JESUS</v>
          </cell>
          <cell r="G241">
            <v>906278718</v>
          </cell>
          <cell r="H241">
            <v>83603032</v>
          </cell>
          <cell r="I241" t="str">
            <v>Leonidas Plaza 4205 y la B</v>
          </cell>
        </row>
        <row r="242">
          <cell r="A242" t="str">
            <v>F</v>
          </cell>
          <cell r="B242" t="str">
            <v>Friocont</v>
          </cell>
          <cell r="C242">
            <v>100105</v>
          </cell>
          <cell r="D242" t="str">
            <v>4517</v>
          </cell>
          <cell r="E242">
            <v>33452</v>
          </cell>
          <cell r="F242" t="str">
            <v>MATICUREMA MERELO LAZARO EULALIO</v>
          </cell>
          <cell r="G242">
            <v>908192743</v>
          </cell>
          <cell r="H242">
            <v>0</v>
          </cell>
        </row>
        <row r="243">
          <cell r="A243" t="str">
            <v>U</v>
          </cell>
          <cell r="B243" t="str">
            <v>Ubesa</v>
          </cell>
          <cell r="C243">
            <v>200109</v>
          </cell>
          <cell r="D243" t="str">
            <v>1017</v>
          </cell>
          <cell r="E243">
            <v>27588</v>
          </cell>
          <cell r="F243" t="str">
            <v>MEDINA ANTEPARA ISABEL</v>
          </cell>
          <cell r="G243">
            <v>902233667</v>
          </cell>
          <cell r="H243">
            <v>74502541</v>
          </cell>
          <cell r="I243" t="str">
            <v>Chile 2512 y Gral. Gomez</v>
          </cell>
          <cell r="J243" t="str">
            <v>408-569</v>
          </cell>
        </row>
        <row r="244">
          <cell r="A244" t="str">
            <v>U</v>
          </cell>
          <cell r="B244" t="str">
            <v>Ubesa</v>
          </cell>
          <cell r="C244">
            <v>200109</v>
          </cell>
          <cell r="D244" t="str">
            <v>2211</v>
          </cell>
          <cell r="E244">
            <v>31298</v>
          </cell>
          <cell r="F244" t="str">
            <v>MEDINA ORDONEZ KLEBER ROBERTO</v>
          </cell>
          <cell r="G244">
            <v>701574337</v>
          </cell>
          <cell r="H244">
            <v>85622359</v>
          </cell>
          <cell r="J244" t="str">
            <v>808-060</v>
          </cell>
        </row>
        <row r="245">
          <cell r="A245" t="str">
            <v>U</v>
          </cell>
          <cell r="B245" t="str">
            <v>Ubesa</v>
          </cell>
          <cell r="C245">
            <v>600114</v>
          </cell>
          <cell r="D245" t="str">
            <v>1886</v>
          </cell>
          <cell r="E245">
            <v>34495</v>
          </cell>
          <cell r="F245" t="str">
            <v>MELO MARTINEZ CIRILO</v>
          </cell>
          <cell r="G245">
            <v>900948803</v>
          </cell>
          <cell r="H245">
            <v>76511212</v>
          </cell>
          <cell r="I245" t="str">
            <v>Ciud. Carlos Carrera (DURAN)</v>
          </cell>
          <cell r="J245" t="str">
            <v>806-578</v>
          </cell>
        </row>
        <row r="246">
          <cell r="A246" t="str">
            <v>U</v>
          </cell>
          <cell r="B246" t="str">
            <v>Ubesa</v>
          </cell>
          <cell r="C246">
            <v>200106</v>
          </cell>
          <cell r="D246" t="str">
            <v>2294</v>
          </cell>
          <cell r="E246">
            <v>34029</v>
          </cell>
          <cell r="F246" t="str">
            <v>MENDIETA RIVAS FERNANDO B</v>
          </cell>
          <cell r="G246">
            <v>102898996</v>
          </cell>
          <cell r="H246">
            <v>0</v>
          </cell>
          <cell r="I246" t="str">
            <v>Av. Circunvalación Norte (Machala)</v>
          </cell>
        </row>
        <row r="247">
          <cell r="A247" t="str">
            <v>U</v>
          </cell>
          <cell r="B247" t="str">
            <v>Ubesa</v>
          </cell>
          <cell r="C247">
            <v>200106</v>
          </cell>
          <cell r="D247" t="str">
            <v>1467</v>
          </cell>
          <cell r="E247">
            <v>31229</v>
          </cell>
          <cell r="F247" t="str">
            <v>MENDOZA ALVARADO VICENTE</v>
          </cell>
          <cell r="G247">
            <v>1200191086</v>
          </cell>
          <cell r="H247">
            <v>71566038</v>
          </cell>
          <cell r="I247" t="str">
            <v>San Martin y la 11va.</v>
          </cell>
        </row>
        <row r="248">
          <cell r="A248" t="str">
            <v>U</v>
          </cell>
          <cell r="B248" t="str">
            <v>Ubesa</v>
          </cell>
          <cell r="C248">
            <v>200517</v>
          </cell>
          <cell r="D248" t="str">
            <v>1543</v>
          </cell>
          <cell r="E248">
            <v>32044</v>
          </cell>
          <cell r="F248" t="str">
            <v>MENDOZA OBANDO JULIO</v>
          </cell>
          <cell r="G248">
            <v>1201488242</v>
          </cell>
          <cell r="H248">
            <v>87632366</v>
          </cell>
        </row>
        <row r="249">
          <cell r="A249" t="str">
            <v>U</v>
          </cell>
          <cell r="B249" t="str">
            <v>Ubesa</v>
          </cell>
          <cell r="C249">
            <v>300302</v>
          </cell>
          <cell r="D249" t="str">
            <v>1072</v>
          </cell>
          <cell r="E249">
            <v>24321</v>
          </cell>
          <cell r="F249" t="str">
            <v>MERA PERALTA GALO</v>
          </cell>
          <cell r="G249">
            <v>900349002</v>
          </cell>
          <cell r="H249">
            <v>65450049</v>
          </cell>
        </row>
        <row r="250">
          <cell r="A250" t="str">
            <v>U</v>
          </cell>
          <cell r="B250" t="str">
            <v>Ubesa</v>
          </cell>
          <cell r="C250">
            <v>200517</v>
          </cell>
          <cell r="D250" t="str">
            <v>1882</v>
          </cell>
          <cell r="E250">
            <v>34379</v>
          </cell>
          <cell r="F250" t="str">
            <v>MERO MURILLO WASHINGTON</v>
          </cell>
          <cell r="G250">
            <v>908020928</v>
          </cell>
          <cell r="H250">
            <v>83620074</v>
          </cell>
          <cell r="I250" t="str">
            <v>Galace 202 y 1 de Mayo</v>
          </cell>
        </row>
        <row r="251">
          <cell r="A251" t="str">
            <v>U</v>
          </cell>
          <cell r="B251" t="str">
            <v>Ubesa</v>
          </cell>
          <cell r="C251">
            <v>200101</v>
          </cell>
          <cell r="D251" t="str">
            <v>1556</v>
          </cell>
          <cell r="E251">
            <v>32216</v>
          </cell>
          <cell r="F251" t="str">
            <v>MEZA ALDAS BETTY MARGOTH</v>
          </cell>
          <cell r="G251">
            <v>906713904</v>
          </cell>
          <cell r="H251">
            <v>78594396</v>
          </cell>
          <cell r="I251" t="str">
            <v>Cdla. Bellavista calle 4ta. y la B</v>
          </cell>
          <cell r="J251" t="str">
            <v>202-295</v>
          </cell>
        </row>
        <row r="252">
          <cell r="A252" t="str">
            <v>U</v>
          </cell>
          <cell r="B252" t="str">
            <v>Ubesa</v>
          </cell>
          <cell r="C252">
            <v>200219</v>
          </cell>
          <cell r="D252" t="str">
            <v>2291</v>
          </cell>
          <cell r="E252">
            <v>33811</v>
          </cell>
          <cell r="F252" t="str">
            <v>MIRANDA VALLEJO EDUARDO MARTIN</v>
          </cell>
          <cell r="G252">
            <v>912277415</v>
          </cell>
          <cell r="H252">
            <v>906900689</v>
          </cell>
          <cell r="I252" t="str">
            <v>Ochoa León # 400 (Pasaje)</v>
          </cell>
        </row>
        <row r="253">
          <cell r="A253" t="str">
            <v>U</v>
          </cell>
          <cell r="B253" t="str">
            <v>Ubesa</v>
          </cell>
          <cell r="C253">
            <v>400205</v>
          </cell>
          <cell r="D253" t="str">
            <v>2198</v>
          </cell>
          <cell r="E253">
            <v>20843</v>
          </cell>
          <cell r="F253" t="str">
            <v>MOCHA ORDONEZ EDGAR ANIBAL</v>
          </cell>
          <cell r="G253">
            <v>700039274</v>
          </cell>
          <cell r="H253">
            <v>57390799</v>
          </cell>
          <cell r="I253" t="str">
            <v>Av. Las Palmeras y Guaba (Machala)</v>
          </cell>
          <cell r="J253" t="str">
            <v>921-523</v>
          </cell>
        </row>
        <row r="254">
          <cell r="A254" t="str">
            <v>U</v>
          </cell>
          <cell r="B254" t="str">
            <v>Ubesa</v>
          </cell>
          <cell r="C254">
            <v>600105</v>
          </cell>
          <cell r="D254" t="str">
            <v>1660</v>
          </cell>
          <cell r="E254">
            <v>33055</v>
          </cell>
          <cell r="F254" t="str">
            <v>MOLINA BRAVO CARLOS ALBERTO</v>
          </cell>
          <cell r="G254">
            <v>912491263</v>
          </cell>
          <cell r="H254">
            <v>897002001</v>
          </cell>
          <cell r="I254" t="str">
            <v>Via Puerto Nuevo atras del plenetario de la Armada</v>
          </cell>
        </row>
        <row r="255">
          <cell r="A255" t="str">
            <v>U</v>
          </cell>
          <cell r="B255" t="str">
            <v>Ubesa</v>
          </cell>
          <cell r="C255">
            <v>200106</v>
          </cell>
          <cell r="D255" t="str">
            <v>2298</v>
          </cell>
          <cell r="E255">
            <v>34288</v>
          </cell>
          <cell r="F255" t="str">
            <v>MOLINA RAMIREZ JOSE</v>
          </cell>
          <cell r="G255">
            <v>702146895</v>
          </cell>
          <cell r="H255">
            <v>86660899</v>
          </cell>
          <cell r="I255" t="str">
            <v>Olmedo y Eloy Alfaro (Pasaje)</v>
          </cell>
        </row>
        <row r="256">
          <cell r="A256" t="str">
            <v>U</v>
          </cell>
          <cell r="B256" t="str">
            <v>Ubesa</v>
          </cell>
          <cell r="C256">
            <v>200517</v>
          </cell>
          <cell r="D256" t="str">
            <v>1752</v>
          </cell>
          <cell r="E256">
            <v>33490</v>
          </cell>
          <cell r="F256" t="str">
            <v>MONCAYO AGUIRRE JORGE WASHINGTON</v>
          </cell>
          <cell r="G256">
            <v>1201895974</v>
          </cell>
          <cell r="H256">
            <v>0</v>
          </cell>
          <cell r="I256" t="str">
            <v>10 de Agosto y Ricafuerte (Babahoyo)</v>
          </cell>
          <cell r="J256" t="str">
            <v>730-985</v>
          </cell>
        </row>
        <row r="257">
          <cell r="A257" t="str">
            <v>U</v>
          </cell>
          <cell r="B257" t="str">
            <v>Ubesa</v>
          </cell>
          <cell r="C257">
            <v>200317</v>
          </cell>
          <cell r="D257" t="str">
            <v>1890</v>
          </cell>
          <cell r="E257">
            <v>34498</v>
          </cell>
          <cell r="F257" t="str">
            <v>MONCAYO ROMERO EDUARDO</v>
          </cell>
          <cell r="G257">
            <v>908737828</v>
          </cell>
          <cell r="H257">
            <v>0</v>
          </cell>
          <cell r="I257" t="str">
            <v>Ave. Quito y Otto Arosemena (Milagro)</v>
          </cell>
          <cell r="J257" t="str">
            <v>711-060</v>
          </cell>
        </row>
        <row r="258">
          <cell r="A258" t="str">
            <v>U</v>
          </cell>
          <cell r="B258" t="str">
            <v>Ubesa</v>
          </cell>
          <cell r="C258">
            <v>200517</v>
          </cell>
          <cell r="D258" t="str">
            <v>1732</v>
          </cell>
          <cell r="E258">
            <v>33427</v>
          </cell>
          <cell r="F258" t="str">
            <v>MONCAYO SANTOS ENRIQUE A</v>
          </cell>
          <cell r="G258">
            <v>1201370291</v>
          </cell>
          <cell r="H258">
            <v>86611056</v>
          </cell>
          <cell r="I258" t="str">
            <v xml:space="preserve">9 de Octubre y </v>
          </cell>
          <cell r="J258" t="str">
            <v>710-768</v>
          </cell>
        </row>
        <row r="259">
          <cell r="A259" t="str">
            <v>U</v>
          </cell>
          <cell r="B259" t="str">
            <v>Ubesa</v>
          </cell>
          <cell r="C259">
            <v>300202</v>
          </cell>
          <cell r="D259" t="str">
            <v>2283</v>
          </cell>
          <cell r="E259">
            <v>33485</v>
          </cell>
          <cell r="F259" t="str">
            <v>MONSERRATE NOBLECILLA LUIS ALBERTO</v>
          </cell>
          <cell r="G259">
            <v>701540999</v>
          </cell>
          <cell r="H259">
            <v>88630011</v>
          </cell>
          <cell r="I259" t="str">
            <v>Av. Madero Vargas y 15 Oeste (Machala)</v>
          </cell>
        </row>
        <row r="260">
          <cell r="A260" t="str">
            <v>U</v>
          </cell>
          <cell r="B260" t="str">
            <v>Ubesa</v>
          </cell>
          <cell r="C260">
            <v>600104</v>
          </cell>
          <cell r="D260" t="str">
            <v>1554</v>
          </cell>
          <cell r="E260">
            <v>32174</v>
          </cell>
          <cell r="F260" t="str">
            <v>MONTENEGRO ORTEGA LUIS ENRIQUE</v>
          </cell>
          <cell r="G260">
            <v>908204670</v>
          </cell>
          <cell r="H260">
            <v>84620008</v>
          </cell>
          <cell r="I260" t="str">
            <v>Alborada IV etapa  mz R  v - 1</v>
          </cell>
        </row>
        <row r="261">
          <cell r="A261" t="str">
            <v>F</v>
          </cell>
          <cell r="B261" t="str">
            <v>Friocont</v>
          </cell>
          <cell r="C261">
            <v>100105</v>
          </cell>
          <cell r="D261" t="str">
            <v>4533</v>
          </cell>
          <cell r="E261">
            <v>34148</v>
          </cell>
          <cell r="F261" t="str">
            <v>MONTERO VALENCIA JAVIER ENRIQUE</v>
          </cell>
          <cell r="G261">
            <v>909730541</v>
          </cell>
          <cell r="H261">
            <v>886402784</v>
          </cell>
        </row>
        <row r="262">
          <cell r="A262" t="str">
            <v>F</v>
          </cell>
          <cell r="B262" t="str">
            <v>Friocont</v>
          </cell>
          <cell r="C262">
            <v>100105</v>
          </cell>
          <cell r="D262" t="str">
            <v>4508</v>
          </cell>
          <cell r="E262">
            <v>32573</v>
          </cell>
          <cell r="F262" t="str">
            <v>MORA AIZAGA HUGO GERARDO</v>
          </cell>
          <cell r="G262">
            <v>914294921</v>
          </cell>
          <cell r="H262">
            <v>89710014</v>
          </cell>
        </row>
        <row r="263">
          <cell r="A263" t="str">
            <v>U</v>
          </cell>
          <cell r="B263" t="str">
            <v>Ubesa</v>
          </cell>
          <cell r="C263">
            <v>700103</v>
          </cell>
          <cell r="D263" t="str">
            <v>1144</v>
          </cell>
          <cell r="E263">
            <v>26847</v>
          </cell>
          <cell r="F263" t="str">
            <v>MORA MONTERO HUGO</v>
          </cell>
          <cell r="G263">
            <v>200030310</v>
          </cell>
          <cell r="H263">
            <v>66400205</v>
          </cell>
        </row>
        <row r="264">
          <cell r="A264" t="str">
            <v>U</v>
          </cell>
          <cell r="B264" t="str">
            <v>Ubesa</v>
          </cell>
          <cell r="C264">
            <v>200106</v>
          </cell>
          <cell r="D264" t="str">
            <v>2207</v>
          </cell>
          <cell r="E264">
            <v>31048</v>
          </cell>
          <cell r="F264" t="str">
            <v>MORA VALDIVIEZO WILMAN</v>
          </cell>
          <cell r="G264">
            <v>701330581</v>
          </cell>
          <cell r="H264">
            <v>0</v>
          </cell>
          <cell r="I264" t="str">
            <v>Cdla. Cristo Rey - El Cambio</v>
          </cell>
        </row>
        <row r="265">
          <cell r="A265" t="str">
            <v>U</v>
          </cell>
          <cell r="B265" t="str">
            <v>Ubesa</v>
          </cell>
          <cell r="C265">
            <v>400102</v>
          </cell>
          <cell r="D265" t="str">
            <v>1254</v>
          </cell>
          <cell r="E265">
            <v>22647</v>
          </cell>
          <cell r="F265" t="str">
            <v>MORAN ALVARADO LORENZO GERMAN</v>
          </cell>
          <cell r="G265">
            <v>900257890</v>
          </cell>
          <cell r="H265">
            <v>62380211</v>
          </cell>
        </row>
        <row r="266">
          <cell r="A266" t="str">
            <v>U</v>
          </cell>
          <cell r="B266" t="str">
            <v>Ubesa</v>
          </cell>
          <cell r="C266">
            <v>400105</v>
          </cell>
          <cell r="D266" t="str">
            <v>1261</v>
          </cell>
          <cell r="E266">
            <v>32538</v>
          </cell>
          <cell r="F266" t="str">
            <v>MORAN BURGOS JOSE</v>
          </cell>
          <cell r="G266">
            <v>904887270</v>
          </cell>
          <cell r="H266">
            <v>75460913</v>
          </cell>
        </row>
        <row r="267">
          <cell r="A267" t="str">
            <v>P</v>
          </cell>
          <cell r="B267" t="str">
            <v>Pormar</v>
          </cell>
          <cell r="C267">
            <v>100105</v>
          </cell>
          <cell r="D267" t="str">
            <v>1424</v>
          </cell>
          <cell r="E267">
            <v>34445</v>
          </cell>
          <cell r="F267" t="str">
            <v>MORAN CASTILLO CELEDONIO</v>
          </cell>
          <cell r="G267">
            <v>1200031050</v>
          </cell>
          <cell r="H267">
            <v>0</v>
          </cell>
        </row>
        <row r="268">
          <cell r="A268" t="str">
            <v>F</v>
          </cell>
          <cell r="B268" t="str">
            <v>Friocont</v>
          </cell>
          <cell r="C268">
            <v>100105</v>
          </cell>
          <cell r="D268" t="str">
            <v>4536</v>
          </cell>
          <cell r="E268">
            <v>34197</v>
          </cell>
          <cell r="F268" t="str">
            <v>MORAN DUENAS JUAN JAVIER</v>
          </cell>
          <cell r="G268">
            <v>914296769</v>
          </cell>
          <cell r="H268">
            <v>0</v>
          </cell>
        </row>
        <row r="269">
          <cell r="A269" t="str">
            <v>U</v>
          </cell>
          <cell r="B269" t="str">
            <v>Ubesa</v>
          </cell>
          <cell r="C269">
            <v>200517</v>
          </cell>
          <cell r="D269" t="str">
            <v>1770</v>
          </cell>
          <cell r="E269">
            <v>33623</v>
          </cell>
          <cell r="F269" t="str">
            <v>MORAN LAZZO GEOVANNY GABRIEL</v>
          </cell>
          <cell r="G269">
            <v>908817315</v>
          </cell>
          <cell r="H269">
            <v>0</v>
          </cell>
          <cell r="I269" t="str">
            <v>Rio Jubones (Milagro)</v>
          </cell>
          <cell r="J269" t="str">
            <v>970-801</v>
          </cell>
        </row>
        <row r="270">
          <cell r="A270" t="str">
            <v>F</v>
          </cell>
          <cell r="B270" t="str">
            <v>Friocont</v>
          </cell>
          <cell r="C270">
            <v>100105</v>
          </cell>
          <cell r="D270" t="str">
            <v>4526</v>
          </cell>
          <cell r="E270">
            <v>34037</v>
          </cell>
          <cell r="F270" t="str">
            <v>MORAN SALAVARRIA WASHINGTON J</v>
          </cell>
          <cell r="G270">
            <v>913689410</v>
          </cell>
          <cell r="H270">
            <v>0</v>
          </cell>
        </row>
        <row r="271">
          <cell r="A271" t="str">
            <v>U</v>
          </cell>
          <cell r="B271" t="str">
            <v>Ubesa</v>
          </cell>
          <cell r="C271">
            <v>600114</v>
          </cell>
          <cell r="D271" t="str">
            <v>1137</v>
          </cell>
          <cell r="E271">
            <v>27420</v>
          </cell>
          <cell r="F271" t="str">
            <v>MOREIRA NARANJO JAIME</v>
          </cell>
          <cell r="G271">
            <v>902690536</v>
          </cell>
          <cell r="H271">
            <v>60430553</v>
          </cell>
          <cell r="I271" t="str">
            <v>Alborada IV etapa mz DR  v- 7</v>
          </cell>
          <cell r="J271" t="str">
            <v>233-472</v>
          </cell>
        </row>
        <row r="272">
          <cell r="A272" t="str">
            <v>U</v>
          </cell>
          <cell r="B272" t="str">
            <v>Ubesa</v>
          </cell>
          <cell r="C272">
            <v>200106</v>
          </cell>
          <cell r="D272" t="str">
            <v>1896</v>
          </cell>
          <cell r="E272">
            <v>34533</v>
          </cell>
          <cell r="F272" t="str">
            <v>MOREIRA YANEZ ALFONSO</v>
          </cell>
          <cell r="G272">
            <v>1202445233</v>
          </cell>
          <cell r="H272">
            <v>0</v>
          </cell>
          <cell r="I272" t="str">
            <v>Babahoyo y Pedro J. Martínez (Milagro)</v>
          </cell>
        </row>
        <row r="273">
          <cell r="A273" t="str">
            <v>U</v>
          </cell>
          <cell r="B273" t="str">
            <v>Ubesa</v>
          </cell>
          <cell r="C273">
            <v>600105</v>
          </cell>
          <cell r="D273" t="str">
            <v>1036</v>
          </cell>
          <cell r="E273">
            <v>29031</v>
          </cell>
          <cell r="F273" t="str">
            <v>MUENTES VASQUEZ MARIANITA</v>
          </cell>
          <cell r="G273">
            <v>905530515</v>
          </cell>
          <cell r="H273">
            <v>75561411</v>
          </cell>
          <cell r="I273" t="str">
            <v>Alborada  XIV etapa mz 5 v - 44</v>
          </cell>
          <cell r="J273" t="str">
            <v>210-346</v>
          </cell>
        </row>
        <row r="274">
          <cell r="A274" t="str">
            <v>U</v>
          </cell>
          <cell r="B274" t="str">
            <v>Ubesa</v>
          </cell>
          <cell r="C274">
            <v>600105</v>
          </cell>
          <cell r="D274" t="str">
            <v>1036</v>
          </cell>
          <cell r="E274">
            <v>29031</v>
          </cell>
          <cell r="F274" t="str">
            <v>MUENTES VASQUEZ MARIANITA</v>
          </cell>
          <cell r="G274">
            <v>905530515</v>
          </cell>
          <cell r="H274">
            <v>75561411</v>
          </cell>
          <cell r="I274" t="str">
            <v>Alborada  XIV etapa mz 5 v - 44</v>
          </cell>
          <cell r="J274" t="str">
            <v>214-992</v>
          </cell>
        </row>
        <row r="275">
          <cell r="A275" t="str">
            <v>U</v>
          </cell>
          <cell r="B275" t="str">
            <v>Ubesa</v>
          </cell>
          <cell r="C275">
            <v>200517</v>
          </cell>
          <cell r="D275" t="str">
            <v>1559</v>
          </cell>
          <cell r="E275">
            <v>32251</v>
          </cell>
          <cell r="F275" t="str">
            <v>MUNIZ LOPEZ JOSE ANTONIO</v>
          </cell>
          <cell r="G275">
            <v>906757513</v>
          </cell>
          <cell r="H275">
            <v>88590195</v>
          </cell>
          <cell r="I275" t="str">
            <v>Av. C.J. Arosemena y Latacunga</v>
          </cell>
        </row>
        <row r="276">
          <cell r="A276" t="str">
            <v>U</v>
          </cell>
          <cell r="B276" t="str">
            <v>Ubesa</v>
          </cell>
          <cell r="C276">
            <v>400105</v>
          </cell>
          <cell r="D276" t="str">
            <v>2201</v>
          </cell>
          <cell r="E276">
            <v>24019</v>
          </cell>
          <cell r="F276" t="str">
            <v>MUNOZ MARIN ESTEBAN FEDERICO</v>
          </cell>
          <cell r="G276">
            <v>700006380</v>
          </cell>
          <cell r="H276">
            <v>53270325</v>
          </cell>
        </row>
        <row r="277">
          <cell r="A277" t="str">
            <v>E</v>
          </cell>
          <cell r="B277" t="str">
            <v>Tecnielec</v>
          </cell>
          <cell r="C277">
            <v>100105</v>
          </cell>
          <cell r="D277" t="str">
            <v>4003</v>
          </cell>
          <cell r="E277">
            <v>32666</v>
          </cell>
          <cell r="F277" t="str">
            <v>MUNOZ PINCAY DENNIS ALBERTO</v>
          </cell>
          <cell r="G277">
            <v>901024349</v>
          </cell>
          <cell r="H277">
            <v>73522169</v>
          </cell>
        </row>
        <row r="278">
          <cell r="A278" t="str">
            <v>P</v>
          </cell>
          <cell r="B278" t="str">
            <v>Pormar</v>
          </cell>
          <cell r="C278">
            <v>100105</v>
          </cell>
          <cell r="D278" t="str">
            <v>5031</v>
          </cell>
          <cell r="E278">
            <v>33377</v>
          </cell>
          <cell r="F278" t="str">
            <v>MUNOZ TERAN JORGE WILLIAM</v>
          </cell>
          <cell r="G278">
            <v>909797607</v>
          </cell>
          <cell r="H278">
            <v>0</v>
          </cell>
        </row>
        <row r="279">
          <cell r="A279" t="str">
            <v>U</v>
          </cell>
          <cell r="B279" t="str">
            <v>Ubesa</v>
          </cell>
          <cell r="C279">
            <v>700103</v>
          </cell>
          <cell r="D279" t="str">
            <v>1189</v>
          </cell>
          <cell r="E279">
            <v>25547</v>
          </cell>
          <cell r="F279" t="str">
            <v>MUNOZ VEAS JOSE</v>
          </cell>
          <cell r="G279">
            <v>900004599</v>
          </cell>
          <cell r="H279">
            <v>69441088</v>
          </cell>
          <cell r="I279" t="str">
            <v>Guerrero Martinez 327 y Colon</v>
          </cell>
          <cell r="J279" t="str">
            <v>373-050</v>
          </cell>
        </row>
        <row r="280">
          <cell r="A280" t="str">
            <v>U</v>
          </cell>
          <cell r="B280" t="str">
            <v>Ubesa</v>
          </cell>
          <cell r="C280">
            <v>300202</v>
          </cell>
          <cell r="D280" t="str">
            <v>2164</v>
          </cell>
          <cell r="E280">
            <v>33004</v>
          </cell>
          <cell r="F280" t="str">
            <v>MURUSUMBAY DUTAN CARLOS JULIO</v>
          </cell>
          <cell r="G280">
            <v>300785953</v>
          </cell>
          <cell r="H280">
            <v>76601075</v>
          </cell>
          <cell r="I280" t="str">
            <v>Sta. Rosa # 1409 y Boyaca (Machala)</v>
          </cell>
          <cell r="J280" t="str">
            <v>923-347</v>
          </cell>
        </row>
        <row r="281">
          <cell r="A281" t="str">
            <v>U</v>
          </cell>
          <cell r="B281" t="str">
            <v>Ubesa</v>
          </cell>
          <cell r="C281">
            <v>400203</v>
          </cell>
          <cell r="D281" t="str">
            <v>2178</v>
          </cell>
          <cell r="E281">
            <v>24962</v>
          </cell>
          <cell r="F281" t="str">
            <v>NARANJO NARVAEZ JULIO CESAR</v>
          </cell>
          <cell r="G281">
            <v>900726134</v>
          </cell>
          <cell r="H281">
            <v>62400495</v>
          </cell>
        </row>
        <row r="282">
          <cell r="A282" t="str">
            <v>F</v>
          </cell>
          <cell r="B282" t="str">
            <v>Friocont</v>
          </cell>
          <cell r="C282">
            <v>100105</v>
          </cell>
          <cell r="D282" t="str">
            <v>4537</v>
          </cell>
          <cell r="E282">
            <v>34309</v>
          </cell>
          <cell r="F282" t="str">
            <v>NARANJO PEREIRA WASHINGTON</v>
          </cell>
          <cell r="G282">
            <v>901499624</v>
          </cell>
          <cell r="H282">
            <v>71550909</v>
          </cell>
        </row>
        <row r="283">
          <cell r="A283" t="str">
            <v>U</v>
          </cell>
          <cell r="B283" t="str">
            <v>Ubesa</v>
          </cell>
          <cell r="C283">
            <v>600102</v>
          </cell>
          <cell r="D283" t="str">
            <v>1534</v>
          </cell>
          <cell r="E283">
            <v>31957</v>
          </cell>
          <cell r="F283" t="str">
            <v>NARVAEZ MUNOZ VICTOR EMILIO</v>
          </cell>
          <cell r="G283">
            <v>908549249</v>
          </cell>
          <cell r="H283">
            <v>81623809</v>
          </cell>
          <cell r="I283" t="str">
            <v>Fco. Segura 316 y Rosa  Borja  Icaza</v>
          </cell>
        </row>
        <row r="284">
          <cell r="A284" t="str">
            <v>F</v>
          </cell>
          <cell r="B284" t="str">
            <v>Friocont</v>
          </cell>
          <cell r="C284">
            <v>100105</v>
          </cell>
          <cell r="D284" t="str">
            <v>4532</v>
          </cell>
          <cell r="E284">
            <v>34127</v>
          </cell>
          <cell r="F284" t="str">
            <v>NAVARRETE MUNOZ RAFAEL</v>
          </cell>
          <cell r="G284">
            <v>909764706</v>
          </cell>
          <cell r="H284">
            <v>0</v>
          </cell>
        </row>
        <row r="285">
          <cell r="A285" t="str">
            <v>P</v>
          </cell>
          <cell r="B285" t="str">
            <v>Pormar</v>
          </cell>
          <cell r="C285">
            <v>100105</v>
          </cell>
          <cell r="D285" t="str">
            <v>5040</v>
          </cell>
          <cell r="E285">
            <v>34526</v>
          </cell>
          <cell r="F285" t="str">
            <v>NAVARRO PACHECO EDUARDO</v>
          </cell>
          <cell r="G285">
            <v>910952423</v>
          </cell>
          <cell r="H285">
            <v>917201857</v>
          </cell>
        </row>
        <row r="286">
          <cell r="A286" t="str">
            <v>S</v>
          </cell>
          <cell r="B286" t="str">
            <v>Standard</v>
          </cell>
          <cell r="C286">
            <v>600102</v>
          </cell>
          <cell r="D286" t="str">
            <v>1375</v>
          </cell>
          <cell r="E286">
            <v>29675</v>
          </cell>
          <cell r="F286" t="str">
            <v>NEIRA NUQUES LUIS ANTONIO</v>
          </cell>
          <cell r="G286">
            <v>906182704</v>
          </cell>
          <cell r="H286">
            <v>80582470</v>
          </cell>
          <cell r="I286" t="str">
            <v>Cdla. La Garzota mz. 48 villa 11</v>
          </cell>
          <cell r="J286" t="str">
            <v>243-362</v>
          </cell>
        </row>
        <row r="287">
          <cell r="A287" t="str">
            <v>U</v>
          </cell>
          <cell r="B287" t="str">
            <v>Ubesa</v>
          </cell>
          <cell r="C287">
            <v>200115</v>
          </cell>
          <cell r="D287" t="str">
            <v>1069</v>
          </cell>
          <cell r="E287">
            <v>29087</v>
          </cell>
          <cell r="F287" t="str">
            <v>NOBOA AUGURTO FERNANDO</v>
          </cell>
          <cell r="G287">
            <v>904507860</v>
          </cell>
          <cell r="H287">
            <v>79501221</v>
          </cell>
          <cell r="I287" t="str">
            <v>Cdla. Estela mz. 126 villa 21-22</v>
          </cell>
          <cell r="J287" t="str">
            <v>245-541</v>
          </cell>
        </row>
        <row r="288">
          <cell r="A288" t="str">
            <v>U</v>
          </cell>
          <cell r="B288" t="str">
            <v>Ubesa</v>
          </cell>
          <cell r="C288">
            <v>300302</v>
          </cell>
          <cell r="D288" t="str">
            <v>0909</v>
          </cell>
          <cell r="E288">
            <v>34120</v>
          </cell>
          <cell r="F288" t="str">
            <v>NOBOA WASHINGTON ANTONIO</v>
          </cell>
          <cell r="G288">
            <v>904074473</v>
          </cell>
          <cell r="H288">
            <v>0</v>
          </cell>
        </row>
        <row r="289">
          <cell r="A289" t="str">
            <v>U</v>
          </cell>
          <cell r="B289" t="str">
            <v>Ubesa</v>
          </cell>
          <cell r="C289">
            <v>200106</v>
          </cell>
          <cell r="D289" t="str">
            <v>2243</v>
          </cell>
          <cell r="E289">
            <v>32132</v>
          </cell>
          <cell r="F289" t="str">
            <v>NOE FERNANDEZ WILLIAM JESUS</v>
          </cell>
          <cell r="G289">
            <v>701655755</v>
          </cell>
          <cell r="H289">
            <v>85631894</v>
          </cell>
          <cell r="I289" t="str">
            <v>Tarqui y 9na. Sur (Machala)</v>
          </cell>
        </row>
        <row r="290">
          <cell r="A290" t="str">
            <v>U</v>
          </cell>
          <cell r="B290" t="str">
            <v>Ubesa</v>
          </cell>
          <cell r="C290">
            <v>200106</v>
          </cell>
          <cell r="D290" t="str">
            <v>1779</v>
          </cell>
          <cell r="E290">
            <v>33651</v>
          </cell>
          <cell r="F290" t="str">
            <v>NUÑEZ SANTOS PETER OMAR</v>
          </cell>
          <cell r="G290">
            <v>1201433024</v>
          </cell>
          <cell r="H290">
            <v>836107680</v>
          </cell>
          <cell r="I290" t="str">
            <v>Morona y Jubones (Milagro)</v>
          </cell>
        </row>
        <row r="291">
          <cell r="A291" t="str">
            <v>U</v>
          </cell>
          <cell r="B291" t="str">
            <v>Ubesa</v>
          </cell>
          <cell r="C291">
            <v>200219</v>
          </cell>
          <cell r="D291" t="str">
            <v>2122</v>
          </cell>
          <cell r="E291">
            <v>29017</v>
          </cell>
          <cell r="F291" t="str">
            <v>NUNEZ CEVALLOS FRANCISCO ANTIMO</v>
          </cell>
          <cell r="G291">
            <v>700340862</v>
          </cell>
          <cell r="H291">
            <v>0</v>
          </cell>
          <cell r="I291" t="str">
            <v>8ava. Carrera Oeste y 9 de Octubre (Machala)</v>
          </cell>
          <cell r="J291" t="str">
            <v>920-831</v>
          </cell>
        </row>
        <row r="292">
          <cell r="A292" t="str">
            <v>U</v>
          </cell>
          <cell r="B292" t="str">
            <v>Ubesa</v>
          </cell>
          <cell r="C292">
            <v>400101</v>
          </cell>
          <cell r="D292" t="str">
            <v>1525</v>
          </cell>
          <cell r="E292">
            <v>31922</v>
          </cell>
          <cell r="F292" t="str">
            <v>NUNEZ PARRA MARIA ANTONIETA VERONI</v>
          </cell>
          <cell r="G292">
            <v>904596244</v>
          </cell>
          <cell r="H292">
            <v>77560541</v>
          </cell>
          <cell r="I292" t="str">
            <v>Alborada V mz DL v-20</v>
          </cell>
          <cell r="J292" t="str">
            <v>271-991</v>
          </cell>
        </row>
        <row r="293">
          <cell r="A293" t="str">
            <v>P</v>
          </cell>
          <cell r="B293" t="str">
            <v>Pormar</v>
          </cell>
          <cell r="C293">
            <v>100105</v>
          </cell>
          <cell r="D293" t="str">
            <v>5009</v>
          </cell>
          <cell r="E293">
            <v>32509</v>
          </cell>
          <cell r="F293" t="str">
            <v>NUNEZ PAZMINO ANGEL HECTOR</v>
          </cell>
          <cell r="G293">
            <v>908190630</v>
          </cell>
          <cell r="H293">
            <v>80610895</v>
          </cell>
        </row>
        <row r="294">
          <cell r="A294" t="str">
            <v>U</v>
          </cell>
          <cell r="B294" t="str">
            <v>Ubesa</v>
          </cell>
          <cell r="C294">
            <v>200109</v>
          </cell>
          <cell r="D294" t="str">
            <v>1635</v>
          </cell>
          <cell r="E294">
            <v>32901</v>
          </cell>
          <cell r="F294" t="str">
            <v>NUNEZ VARGAS FRANKLIN</v>
          </cell>
          <cell r="G294">
            <v>907520670</v>
          </cell>
          <cell r="H294">
            <v>906000060</v>
          </cell>
          <cell r="I294" t="str">
            <v>Sauces IV mz F365 solar 69</v>
          </cell>
        </row>
        <row r="295">
          <cell r="A295" t="str">
            <v>U</v>
          </cell>
          <cell r="B295" t="str">
            <v>Ubesa</v>
          </cell>
          <cell r="C295">
            <v>200109</v>
          </cell>
          <cell r="D295" t="str">
            <v>2260</v>
          </cell>
          <cell r="E295">
            <v>32924</v>
          </cell>
          <cell r="F295" t="str">
            <v>OCHOA CAMACHO KLEBER</v>
          </cell>
          <cell r="G295">
            <v>701635773</v>
          </cell>
          <cell r="H295">
            <v>0</v>
          </cell>
        </row>
        <row r="296">
          <cell r="A296" t="str">
            <v>M</v>
          </cell>
          <cell r="B296" t="str">
            <v>Agmaresa</v>
          </cell>
          <cell r="C296">
            <v>100105</v>
          </cell>
          <cell r="D296" t="str">
            <v>1690</v>
          </cell>
          <cell r="E296">
            <v>33252</v>
          </cell>
          <cell r="F296" t="str">
            <v>OCHOA CAMACHO MIGUEL JOSE</v>
          </cell>
          <cell r="G296">
            <v>912416799</v>
          </cell>
          <cell r="H296">
            <v>87680165</v>
          </cell>
        </row>
        <row r="297">
          <cell r="A297" t="str">
            <v>P</v>
          </cell>
          <cell r="B297" t="str">
            <v>Pormar</v>
          </cell>
          <cell r="C297">
            <v>100105</v>
          </cell>
          <cell r="D297" t="str">
            <v>1469</v>
          </cell>
          <cell r="E297">
            <v>34381</v>
          </cell>
          <cell r="F297" t="str">
            <v>OCHOA ZAMBRANO VICENTE</v>
          </cell>
          <cell r="G297">
            <v>909282642</v>
          </cell>
          <cell r="H297">
            <v>0</v>
          </cell>
        </row>
        <row r="298">
          <cell r="A298" t="str">
            <v>U</v>
          </cell>
          <cell r="B298" t="str">
            <v>Ubesa</v>
          </cell>
          <cell r="C298">
            <v>600205</v>
          </cell>
          <cell r="D298" t="str">
            <v>2038</v>
          </cell>
          <cell r="E298">
            <v>27096</v>
          </cell>
          <cell r="F298" t="str">
            <v>OJEDA DESCONOCIDO CARLOS RAMON</v>
          </cell>
          <cell r="G298">
            <v>700127780</v>
          </cell>
          <cell r="H298">
            <v>74350273</v>
          </cell>
          <cell r="I298" t="str">
            <v>Buenavista y Ambrosio Guala (Machala)</v>
          </cell>
        </row>
        <row r="299">
          <cell r="A299" t="str">
            <v>U</v>
          </cell>
          <cell r="B299" t="str">
            <v>Ubesa</v>
          </cell>
          <cell r="C299">
            <v>200101</v>
          </cell>
          <cell r="D299" t="str">
            <v>1569</v>
          </cell>
          <cell r="E299">
            <v>32345</v>
          </cell>
          <cell r="F299" t="str">
            <v>OLEAS ESPINOZA CARLOS HUMBERTO</v>
          </cell>
          <cell r="G299">
            <v>904136504</v>
          </cell>
          <cell r="H299">
            <v>88510140</v>
          </cell>
        </row>
        <row r="300">
          <cell r="A300" t="str">
            <v>U</v>
          </cell>
          <cell r="B300" t="str">
            <v>Ubesa</v>
          </cell>
          <cell r="C300">
            <v>400101</v>
          </cell>
          <cell r="D300" t="str">
            <v>0906</v>
          </cell>
          <cell r="E300">
            <v>34120</v>
          </cell>
          <cell r="F300" t="str">
            <v>OLIVO MARTILLO NEMECIO</v>
          </cell>
          <cell r="G300">
            <v>907512594</v>
          </cell>
          <cell r="H300">
            <v>0</v>
          </cell>
        </row>
        <row r="301">
          <cell r="A301" t="str">
            <v>U</v>
          </cell>
          <cell r="B301" t="str">
            <v>Ubesa</v>
          </cell>
          <cell r="C301">
            <v>400103</v>
          </cell>
          <cell r="D301" t="str">
            <v>1814</v>
          </cell>
          <cell r="E301">
            <v>33801</v>
          </cell>
          <cell r="F301" t="str">
            <v>OLIVO ZAMBRANO EDISON RAMIRO</v>
          </cell>
          <cell r="G301">
            <v>914655766</v>
          </cell>
          <cell r="H301">
            <v>0</v>
          </cell>
        </row>
        <row r="302">
          <cell r="A302" t="str">
            <v>U</v>
          </cell>
          <cell r="B302" t="str">
            <v>Ubesa</v>
          </cell>
          <cell r="C302">
            <v>600105</v>
          </cell>
          <cell r="D302" t="str">
            <v>0917</v>
          </cell>
          <cell r="E302">
            <v>34386</v>
          </cell>
          <cell r="F302" t="str">
            <v>OLLAGUE ESPINOZA MARIA</v>
          </cell>
          <cell r="G302">
            <v>912968757</v>
          </cell>
          <cell r="H302">
            <v>0</v>
          </cell>
          <cell r="I302" t="str">
            <v>Atarazana  bloque  15 dep. 1</v>
          </cell>
          <cell r="J302" t="str">
            <v>394-122</v>
          </cell>
        </row>
        <row r="303">
          <cell r="A303" t="str">
            <v>T</v>
          </cell>
          <cell r="B303" t="str">
            <v>Tallán</v>
          </cell>
          <cell r="C303">
            <v>100105</v>
          </cell>
          <cell r="D303" t="str">
            <v>5509</v>
          </cell>
          <cell r="E303">
            <v>32479</v>
          </cell>
          <cell r="F303" t="str">
            <v>ONOFA CARDENAS MILTON EDUARDO</v>
          </cell>
          <cell r="G303">
            <v>905829479</v>
          </cell>
          <cell r="H303">
            <v>885500644</v>
          </cell>
        </row>
        <row r="304">
          <cell r="A304" t="str">
            <v>U</v>
          </cell>
          <cell r="B304" t="str">
            <v>Ubesa</v>
          </cell>
          <cell r="C304">
            <v>200219</v>
          </cell>
          <cell r="D304" t="str">
            <v>2256</v>
          </cell>
          <cell r="E304">
            <v>32761</v>
          </cell>
          <cell r="F304" t="str">
            <v>ORDONEZ OCAMPO FANNY YOVANI</v>
          </cell>
          <cell r="G304">
            <v>701415895</v>
          </cell>
          <cell r="H304">
            <v>896000009</v>
          </cell>
          <cell r="I304" t="str">
            <v>Arízaga # 574 y Guayas (Machala)</v>
          </cell>
          <cell r="J304" t="str">
            <v>922-258</v>
          </cell>
        </row>
        <row r="305">
          <cell r="A305" t="str">
            <v>U</v>
          </cell>
          <cell r="B305" t="str">
            <v>Ubesa</v>
          </cell>
          <cell r="C305">
            <v>300302</v>
          </cell>
          <cell r="D305" t="str">
            <v>1255</v>
          </cell>
          <cell r="E305">
            <v>21782</v>
          </cell>
          <cell r="F305" t="str">
            <v>ORELLANA JARA ROBERTO EUDORO</v>
          </cell>
          <cell r="G305">
            <v>900258500</v>
          </cell>
          <cell r="H305">
            <v>51340506</v>
          </cell>
        </row>
        <row r="306">
          <cell r="A306" t="str">
            <v>U</v>
          </cell>
          <cell r="B306" t="str">
            <v>Ubesa</v>
          </cell>
          <cell r="C306">
            <v>600205</v>
          </cell>
          <cell r="D306" t="str">
            <v>2001</v>
          </cell>
          <cell r="E306">
            <v>25692</v>
          </cell>
          <cell r="F306" t="str">
            <v>ORELLANA LASCANO IRMA YOLANDA</v>
          </cell>
          <cell r="G306">
            <v>700128606</v>
          </cell>
          <cell r="H306">
            <v>59390174</v>
          </cell>
          <cell r="I306" t="str">
            <v>Callejón 8ava. B Norte y Sta. Rosa (Machala)</v>
          </cell>
        </row>
        <row r="307">
          <cell r="A307" t="str">
            <v>M</v>
          </cell>
          <cell r="B307" t="str">
            <v>Agmaresa</v>
          </cell>
          <cell r="C307">
            <v>100105</v>
          </cell>
          <cell r="D307" t="str">
            <v>1796</v>
          </cell>
          <cell r="E307">
            <v>33728</v>
          </cell>
          <cell r="F307" t="str">
            <v>OROZCO FARIAS JORGE W</v>
          </cell>
          <cell r="G307">
            <v>913744058</v>
          </cell>
          <cell r="H307">
            <v>0</v>
          </cell>
        </row>
        <row r="308">
          <cell r="A308" t="str">
            <v>U</v>
          </cell>
          <cell r="B308" t="str">
            <v>Ubesa</v>
          </cell>
          <cell r="C308">
            <v>200106</v>
          </cell>
          <cell r="D308" t="str">
            <v>1888</v>
          </cell>
          <cell r="E308">
            <v>34498</v>
          </cell>
          <cell r="F308" t="str">
            <v>ORTEGA BENAVIDES NELZON</v>
          </cell>
          <cell r="G308">
            <v>1202327902</v>
          </cell>
          <cell r="H308">
            <v>0</v>
          </cell>
          <cell r="I308" t="str">
            <v>La A y Pacífico Gordillo</v>
          </cell>
          <cell r="J308" t="str">
            <v>445-461</v>
          </cell>
        </row>
        <row r="309">
          <cell r="A309" t="str">
            <v>U</v>
          </cell>
          <cell r="B309" t="str">
            <v>Ubesa</v>
          </cell>
          <cell r="C309">
            <v>300202</v>
          </cell>
          <cell r="D309" t="str">
            <v>2138</v>
          </cell>
          <cell r="E309">
            <v>27722</v>
          </cell>
          <cell r="F309" t="str">
            <v>ORTEGA ZAMBRANO FAUSTO OLMEDO</v>
          </cell>
          <cell r="G309">
            <v>700364482</v>
          </cell>
          <cell r="H309">
            <v>54370581</v>
          </cell>
          <cell r="I309" t="str">
            <v>Cdla. Las Brisas mz.B5 villa 3 (Machala)</v>
          </cell>
          <cell r="J309" t="str">
            <v>923-543</v>
          </cell>
        </row>
        <row r="310">
          <cell r="A310" t="str">
            <v>U</v>
          </cell>
          <cell r="B310" t="str">
            <v>Ubesa</v>
          </cell>
          <cell r="C310">
            <v>600205</v>
          </cell>
          <cell r="D310" t="str">
            <v>2172</v>
          </cell>
          <cell r="E310">
            <v>30150</v>
          </cell>
          <cell r="F310" t="str">
            <v>ORTIZ GODOY JOSE</v>
          </cell>
          <cell r="G310">
            <v>701417271</v>
          </cell>
          <cell r="H310">
            <v>80580043</v>
          </cell>
          <cell r="I310" t="str">
            <v>Pichincha y 10 de Agosto (Machala)</v>
          </cell>
        </row>
        <row r="311">
          <cell r="A311" t="str">
            <v>U</v>
          </cell>
          <cell r="B311" t="str">
            <v>Ubesa</v>
          </cell>
          <cell r="C311">
            <v>200106</v>
          </cell>
          <cell r="D311" t="str">
            <v>1697</v>
          </cell>
          <cell r="E311">
            <v>33259</v>
          </cell>
          <cell r="F311" t="str">
            <v>PACHECO MOLINA HERNAN R</v>
          </cell>
          <cell r="G311">
            <v>701208803</v>
          </cell>
          <cell r="H311">
            <v>0</v>
          </cell>
          <cell r="I311" t="str">
            <v>Sauces y 3ra. Barrio La Aurora  (Machala)</v>
          </cell>
        </row>
        <row r="312">
          <cell r="A312" t="str">
            <v>U</v>
          </cell>
          <cell r="B312" t="str">
            <v>Ubesa</v>
          </cell>
          <cell r="C312">
            <v>200115</v>
          </cell>
          <cell r="D312" t="str">
            <v>1085</v>
          </cell>
          <cell r="E312">
            <v>28072</v>
          </cell>
          <cell r="F312" t="str">
            <v>PACHECO TORRES JACINTO</v>
          </cell>
          <cell r="G312">
            <v>901710044</v>
          </cell>
          <cell r="H312">
            <v>45270328</v>
          </cell>
        </row>
        <row r="313">
          <cell r="A313" t="str">
            <v>F</v>
          </cell>
          <cell r="B313" t="str">
            <v>Friocont</v>
          </cell>
          <cell r="C313">
            <v>100105</v>
          </cell>
          <cell r="D313" t="str">
            <v>4510</v>
          </cell>
          <cell r="E313">
            <v>32540</v>
          </cell>
          <cell r="F313" t="str">
            <v>PACHECO VELEZ JUAN ALFREDO</v>
          </cell>
          <cell r="G313">
            <v>908981798</v>
          </cell>
          <cell r="H313">
            <v>88660245</v>
          </cell>
        </row>
        <row r="314">
          <cell r="A314" t="str">
            <v>U</v>
          </cell>
          <cell r="B314" t="str">
            <v>Ubesa</v>
          </cell>
          <cell r="C314">
            <v>300202</v>
          </cell>
          <cell r="D314" t="str">
            <v>2163</v>
          </cell>
          <cell r="E314">
            <v>32874</v>
          </cell>
          <cell r="F314" t="str">
            <v>PALACIOS ORDONEZ JORGE</v>
          </cell>
          <cell r="G314">
            <v>700006653</v>
          </cell>
          <cell r="H314">
            <v>3240437</v>
          </cell>
          <cell r="I314" t="str">
            <v>Sucre # 312 (Machala)</v>
          </cell>
          <cell r="J314" t="str">
            <v>930-387</v>
          </cell>
        </row>
        <row r="315">
          <cell r="A315" t="str">
            <v>P</v>
          </cell>
          <cell r="B315" t="str">
            <v>Pormar</v>
          </cell>
          <cell r="C315">
            <v>100105</v>
          </cell>
          <cell r="D315" t="str">
            <v>4018</v>
          </cell>
          <cell r="E315">
            <v>32964</v>
          </cell>
          <cell r="F315" t="str">
            <v>PALMA GUERRERO JAVIER</v>
          </cell>
          <cell r="G315">
            <v>909567539</v>
          </cell>
          <cell r="H315">
            <v>82661049</v>
          </cell>
        </row>
        <row r="316">
          <cell r="A316" t="str">
            <v>U</v>
          </cell>
          <cell r="B316" t="str">
            <v>Ubesa</v>
          </cell>
          <cell r="C316">
            <v>400205</v>
          </cell>
          <cell r="D316" t="str">
            <v>2146</v>
          </cell>
          <cell r="E316">
            <v>25023</v>
          </cell>
          <cell r="F316" t="str">
            <v>PANCHANA RIVERA CLAUDIO ROBERTO</v>
          </cell>
          <cell r="G316">
            <v>700347487</v>
          </cell>
          <cell r="H316">
            <v>56340083</v>
          </cell>
          <cell r="I316" t="str">
            <v>Pichincha # 740 y Juan Montalvo (Machala)</v>
          </cell>
          <cell r="J316" t="str">
            <v>921-803</v>
          </cell>
        </row>
        <row r="317">
          <cell r="A317" t="str">
            <v>U</v>
          </cell>
          <cell r="B317" t="str">
            <v>Ubesa</v>
          </cell>
          <cell r="C317">
            <v>200517</v>
          </cell>
          <cell r="D317" t="str">
            <v>1875</v>
          </cell>
          <cell r="E317">
            <v>34344</v>
          </cell>
          <cell r="F317" t="str">
            <v>PAREDES CARDENAS ANA</v>
          </cell>
          <cell r="G317">
            <v>1203165806</v>
          </cell>
          <cell r="H317">
            <v>947400015</v>
          </cell>
          <cell r="I317" t="str">
            <v>Clementina</v>
          </cell>
        </row>
        <row r="318">
          <cell r="A318" t="str">
            <v>T</v>
          </cell>
          <cell r="B318" t="str">
            <v>Tallán</v>
          </cell>
          <cell r="C318">
            <v>100105</v>
          </cell>
          <cell r="D318" t="str">
            <v>5518</v>
          </cell>
          <cell r="E318">
            <v>33623</v>
          </cell>
          <cell r="F318" t="str">
            <v>PAREDES CEDENO JULIO MANUEL</v>
          </cell>
          <cell r="G318">
            <v>909713232</v>
          </cell>
          <cell r="H318">
            <v>0</v>
          </cell>
        </row>
        <row r="319">
          <cell r="A319" t="str">
            <v>U</v>
          </cell>
          <cell r="B319" t="str">
            <v>Ubesa</v>
          </cell>
          <cell r="C319">
            <v>200517</v>
          </cell>
          <cell r="D319" t="str">
            <v>1574</v>
          </cell>
          <cell r="E319">
            <v>32399</v>
          </cell>
          <cell r="F319" t="str">
            <v>PAREDES ENCALADA GABRIEL OSWALDO</v>
          </cell>
          <cell r="G319">
            <v>905934089</v>
          </cell>
          <cell r="H319">
            <v>0</v>
          </cell>
        </row>
        <row r="320">
          <cell r="A320" t="str">
            <v>P</v>
          </cell>
          <cell r="B320" t="str">
            <v>Pormar</v>
          </cell>
          <cell r="C320">
            <v>100105</v>
          </cell>
          <cell r="D320" t="str">
            <v>5037</v>
          </cell>
          <cell r="E320">
            <v>34309</v>
          </cell>
          <cell r="F320" t="str">
            <v>PAREDES JARA JAIME</v>
          </cell>
          <cell r="G320">
            <v>908462187</v>
          </cell>
          <cell r="H320">
            <v>0</v>
          </cell>
        </row>
        <row r="321">
          <cell r="A321" t="str">
            <v>U</v>
          </cell>
          <cell r="B321" t="str">
            <v>Ubesa</v>
          </cell>
          <cell r="C321">
            <v>200106</v>
          </cell>
          <cell r="D321" t="str">
            <v>1893</v>
          </cell>
          <cell r="E321">
            <v>34533</v>
          </cell>
          <cell r="F321" t="str">
            <v>PAREDES MONTERO ANGEL</v>
          </cell>
          <cell r="G321">
            <v>301296091</v>
          </cell>
          <cell r="H321">
            <v>0</v>
          </cell>
          <cell r="I321" t="str">
            <v>Manuel de J. Calle Av. Principal</v>
          </cell>
          <cell r="J321" t="str">
            <v>724-415</v>
          </cell>
        </row>
        <row r="322">
          <cell r="A322" t="str">
            <v>U</v>
          </cell>
          <cell r="B322" t="str">
            <v>Ubesa</v>
          </cell>
          <cell r="C322">
            <v>200517</v>
          </cell>
          <cell r="D322" t="str">
            <v>1668</v>
          </cell>
          <cell r="E322">
            <v>33097</v>
          </cell>
          <cell r="F322" t="str">
            <v>PAREDES RECALDE PATRICIO</v>
          </cell>
          <cell r="G322">
            <v>1201183918</v>
          </cell>
          <cell r="H322">
            <v>905900109</v>
          </cell>
          <cell r="I322" t="str">
            <v>27 de Mayo y 9 de Octubre</v>
          </cell>
          <cell r="J322" t="str">
            <v>732-032</v>
          </cell>
        </row>
        <row r="323">
          <cell r="A323" t="str">
            <v>U</v>
          </cell>
          <cell r="B323" t="str">
            <v>Ubesa</v>
          </cell>
          <cell r="C323">
            <v>200106</v>
          </cell>
          <cell r="D323" t="str">
            <v>2213</v>
          </cell>
          <cell r="E323">
            <v>31434</v>
          </cell>
          <cell r="F323" t="str">
            <v>PARRA ALBARRACIN JORGE EMILIANO</v>
          </cell>
          <cell r="G323">
            <v>100881606</v>
          </cell>
          <cell r="H323">
            <v>86500027</v>
          </cell>
        </row>
        <row r="324">
          <cell r="A324" t="str">
            <v>U</v>
          </cell>
          <cell r="B324" t="str">
            <v>Ubesa</v>
          </cell>
          <cell r="C324">
            <v>600106</v>
          </cell>
          <cell r="D324" t="str">
            <v>1813</v>
          </cell>
          <cell r="E324">
            <v>33772</v>
          </cell>
          <cell r="F324" t="str">
            <v>PARRA RAMBAY NANCY G</v>
          </cell>
          <cell r="G324">
            <v>908993587</v>
          </cell>
          <cell r="H324">
            <v>927402965</v>
          </cell>
          <cell r="I324" t="str">
            <v>La Saiba mz N v-8</v>
          </cell>
          <cell r="J324" t="str">
            <v>343-271</v>
          </cell>
        </row>
        <row r="325">
          <cell r="A325" t="str">
            <v>U</v>
          </cell>
          <cell r="B325" t="str">
            <v>Ubesa</v>
          </cell>
          <cell r="C325">
            <v>400205</v>
          </cell>
          <cell r="D325" t="str">
            <v>2299</v>
          </cell>
          <cell r="E325">
            <v>34456</v>
          </cell>
          <cell r="F325" t="str">
            <v>PARRALES VALDEZ LUIS</v>
          </cell>
          <cell r="G325">
            <v>1304402322</v>
          </cell>
          <cell r="H325">
            <v>916000040</v>
          </cell>
        </row>
        <row r="326">
          <cell r="A326" t="str">
            <v>U</v>
          </cell>
          <cell r="B326" t="str">
            <v>Ubesa</v>
          </cell>
          <cell r="C326">
            <v>200106</v>
          </cell>
          <cell r="D326" t="str">
            <v>2261</v>
          </cell>
          <cell r="E326">
            <v>33097</v>
          </cell>
          <cell r="F326" t="str">
            <v>PASACA AGUILAR SIXTO BOLIVAR</v>
          </cell>
          <cell r="G326">
            <v>701516056</v>
          </cell>
          <cell r="H326">
            <v>896100078</v>
          </cell>
          <cell r="I326" t="str">
            <v>Napoleón Meru y 9na Norte (Machala)</v>
          </cell>
        </row>
        <row r="327">
          <cell r="A327" t="str">
            <v>U</v>
          </cell>
          <cell r="B327" t="str">
            <v>Ubesa</v>
          </cell>
          <cell r="C327">
            <v>600105</v>
          </cell>
          <cell r="D327" t="str">
            <v>1712</v>
          </cell>
          <cell r="E327">
            <v>33332</v>
          </cell>
          <cell r="F327" t="str">
            <v>PAZMINO HERNANDEZ MERCY</v>
          </cell>
          <cell r="G327">
            <v>908007842</v>
          </cell>
          <cell r="H327">
            <v>88590083</v>
          </cell>
          <cell r="I327" t="str">
            <v>Capitan Najera  4705 y la 19</v>
          </cell>
        </row>
        <row r="328">
          <cell r="A328" t="str">
            <v>T</v>
          </cell>
          <cell r="B328" t="str">
            <v>Tallán</v>
          </cell>
          <cell r="C328">
            <v>100105</v>
          </cell>
          <cell r="D328" t="str">
            <v>5510</v>
          </cell>
          <cell r="E328">
            <v>32565</v>
          </cell>
          <cell r="F328" t="str">
            <v>PENAFIEL CARRIEL JORGE FRANCISCO</v>
          </cell>
          <cell r="G328">
            <v>1201142351</v>
          </cell>
          <cell r="H328">
            <v>84599188</v>
          </cell>
        </row>
        <row r="329">
          <cell r="A329" t="str">
            <v>U</v>
          </cell>
          <cell r="B329" t="str">
            <v>Ubesa</v>
          </cell>
          <cell r="C329">
            <v>200109</v>
          </cell>
          <cell r="D329" t="str">
            <v>0900</v>
          </cell>
          <cell r="E329">
            <v>34120</v>
          </cell>
          <cell r="F329" t="str">
            <v>PERALTA JIMENEZ ANDRES</v>
          </cell>
          <cell r="G329">
            <v>907524680</v>
          </cell>
          <cell r="H329">
            <v>916005570</v>
          </cell>
          <cell r="I329" t="str">
            <v>Cdla. Nva Kenedy  calle 9 este 230 y la A</v>
          </cell>
          <cell r="J329" t="str">
            <v>394-669</v>
          </cell>
        </row>
        <row r="330">
          <cell r="A330" t="str">
            <v>U</v>
          </cell>
          <cell r="B330" t="str">
            <v>Ubesa</v>
          </cell>
          <cell r="C330">
            <v>200219</v>
          </cell>
          <cell r="D330" t="str">
            <v>2251</v>
          </cell>
          <cell r="E330">
            <v>32601</v>
          </cell>
          <cell r="F330" t="str">
            <v>PEREIRA VALAREZO MODESTO GERARDO</v>
          </cell>
          <cell r="G330">
            <v>701667321</v>
          </cell>
          <cell r="H330">
            <v>896200017</v>
          </cell>
          <cell r="I330" t="str">
            <v>Av. Ferroviaria - El Cambio</v>
          </cell>
        </row>
        <row r="331">
          <cell r="A331" t="str">
            <v>P</v>
          </cell>
          <cell r="B331" t="str">
            <v>Pormar</v>
          </cell>
          <cell r="C331">
            <v>100105</v>
          </cell>
          <cell r="D331" t="str">
            <v>1423</v>
          </cell>
          <cell r="E331">
            <v>34445</v>
          </cell>
          <cell r="F331" t="str">
            <v>PEREZ NEVAREZ LESTHER</v>
          </cell>
          <cell r="G331">
            <v>1304822438</v>
          </cell>
          <cell r="H331">
            <v>0</v>
          </cell>
        </row>
        <row r="332">
          <cell r="A332" t="str">
            <v>T</v>
          </cell>
          <cell r="B332" t="str">
            <v>Tallán</v>
          </cell>
          <cell r="C332">
            <v>100105</v>
          </cell>
          <cell r="D332" t="str">
            <v>5024</v>
          </cell>
          <cell r="E332">
            <v>33917</v>
          </cell>
          <cell r="F332" t="str">
            <v>PERUGACHE MARQUEZ GABRIEL M</v>
          </cell>
          <cell r="G332">
            <v>912162864</v>
          </cell>
          <cell r="H332">
            <v>897100140</v>
          </cell>
        </row>
        <row r="333">
          <cell r="A333" t="str">
            <v>P</v>
          </cell>
          <cell r="B333" t="str">
            <v>Pormar</v>
          </cell>
          <cell r="C333">
            <v>100105</v>
          </cell>
          <cell r="D333" t="str">
            <v>5020</v>
          </cell>
          <cell r="E333">
            <v>32826</v>
          </cell>
          <cell r="F333" t="str">
            <v>PESANTES ARREAGA TAYRON</v>
          </cell>
          <cell r="G333">
            <v>910630516</v>
          </cell>
          <cell r="H333">
            <v>87673028</v>
          </cell>
        </row>
        <row r="334">
          <cell r="A334" t="str">
            <v>F</v>
          </cell>
          <cell r="B334" t="str">
            <v>Friocont</v>
          </cell>
          <cell r="C334">
            <v>100105</v>
          </cell>
          <cell r="D334" t="str">
            <v>4521</v>
          </cell>
          <cell r="E334">
            <v>33833</v>
          </cell>
          <cell r="F334" t="str">
            <v>PINCAY GONZALEZ IGNACIO ENRIQUE</v>
          </cell>
          <cell r="G334">
            <v>912079274</v>
          </cell>
          <cell r="H334">
            <v>0</v>
          </cell>
        </row>
        <row r="335">
          <cell r="A335" t="str">
            <v>U</v>
          </cell>
          <cell r="B335" t="str">
            <v>Ubesa</v>
          </cell>
          <cell r="C335">
            <v>200106</v>
          </cell>
          <cell r="D335" t="str">
            <v>1529</v>
          </cell>
          <cell r="E335">
            <v>31945</v>
          </cell>
          <cell r="F335" t="str">
            <v>PINEDA BENALCAZAR MARY ALEXANDRA</v>
          </cell>
          <cell r="G335">
            <v>910483965</v>
          </cell>
          <cell r="H335">
            <v>87651824</v>
          </cell>
          <cell r="I335" t="str">
            <v>Alborada   XIII mz 13 villa 4</v>
          </cell>
          <cell r="J335" t="str">
            <v>246-508</v>
          </cell>
        </row>
        <row r="336">
          <cell r="A336" t="str">
            <v>U</v>
          </cell>
          <cell r="B336" t="str">
            <v>Ubesa</v>
          </cell>
          <cell r="C336">
            <v>200106</v>
          </cell>
          <cell r="D336" t="str">
            <v>1645</v>
          </cell>
          <cell r="E336">
            <v>32944</v>
          </cell>
          <cell r="F336" t="str">
            <v>PINELA DE LA VERA RICHARD</v>
          </cell>
          <cell r="G336">
            <v>908306624</v>
          </cell>
          <cell r="H336">
            <v>906200385</v>
          </cell>
          <cell r="I336" t="str">
            <v>Babahoyo y Pedro J. Martínez (Milagro)</v>
          </cell>
        </row>
        <row r="337">
          <cell r="A337" t="str">
            <v>U</v>
          </cell>
          <cell r="B337" t="str">
            <v>Ubesa</v>
          </cell>
          <cell r="C337">
            <v>600111</v>
          </cell>
          <cell r="D337" t="str">
            <v>1404</v>
          </cell>
          <cell r="E337">
            <v>29900</v>
          </cell>
          <cell r="F337" t="str">
            <v>PINOARGOTE VELOZ GUSTAVO</v>
          </cell>
          <cell r="G337">
            <v>902716521</v>
          </cell>
          <cell r="H337">
            <v>81531287</v>
          </cell>
          <cell r="I337" t="str">
            <v>Alborada VII mz 716  v- 14</v>
          </cell>
          <cell r="J337" t="str">
            <v>234-280</v>
          </cell>
        </row>
        <row r="338">
          <cell r="A338" t="str">
            <v>U</v>
          </cell>
          <cell r="B338" t="str">
            <v>Ubesa</v>
          </cell>
          <cell r="C338">
            <v>200106</v>
          </cell>
          <cell r="D338" t="str">
            <v>1898</v>
          </cell>
          <cell r="E338">
            <v>34554</v>
          </cell>
          <cell r="F338" t="str">
            <v>PISCO ZOTO JORGE</v>
          </cell>
          <cell r="G338">
            <v>1203605629</v>
          </cell>
          <cell r="H338">
            <v>947302090</v>
          </cell>
          <cell r="I338" t="str">
            <v>Isla de Bejacal</v>
          </cell>
        </row>
        <row r="339">
          <cell r="A339" t="str">
            <v>P</v>
          </cell>
          <cell r="B339" t="str">
            <v>Pormar</v>
          </cell>
          <cell r="C339">
            <v>100105</v>
          </cell>
          <cell r="D339" t="str">
            <v>5039</v>
          </cell>
          <cell r="E339">
            <v>34381</v>
          </cell>
          <cell r="F339" t="str">
            <v>PLUA ANZULES ANGEL</v>
          </cell>
          <cell r="G339">
            <v>1705091427</v>
          </cell>
          <cell r="H339">
            <v>0</v>
          </cell>
        </row>
        <row r="340">
          <cell r="A340" t="str">
            <v>U</v>
          </cell>
          <cell r="B340" t="str">
            <v>Ubesa</v>
          </cell>
          <cell r="C340">
            <v>600111</v>
          </cell>
          <cell r="D340" t="str">
            <v>0928</v>
          </cell>
          <cell r="E340">
            <v>34519</v>
          </cell>
          <cell r="F340" t="str">
            <v>PLUAS REYES ANGEL</v>
          </cell>
          <cell r="G340">
            <v>910504398</v>
          </cell>
          <cell r="H340">
            <v>0</v>
          </cell>
        </row>
        <row r="341">
          <cell r="A341" t="str">
            <v>S</v>
          </cell>
          <cell r="B341" t="str">
            <v>Standard</v>
          </cell>
          <cell r="C341">
            <v>200101</v>
          </cell>
          <cell r="D341" t="str">
            <v>1391</v>
          </cell>
          <cell r="E341">
            <v>28478</v>
          </cell>
          <cell r="F341" t="str">
            <v>PONCE AGUILAR OSWALDO</v>
          </cell>
          <cell r="G341">
            <v>1101276002</v>
          </cell>
          <cell r="H341">
            <v>74480568</v>
          </cell>
          <cell r="I341" t="str">
            <v>Cdla. Entre Ríos, av. 5ta. plazoleta 12, 1er. piso</v>
          </cell>
          <cell r="J341" t="str">
            <v>280-929</v>
          </cell>
        </row>
        <row r="342">
          <cell r="A342" t="str">
            <v>S</v>
          </cell>
          <cell r="B342" t="str">
            <v>Standard</v>
          </cell>
          <cell r="C342">
            <v>400101</v>
          </cell>
          <cell r="D342" t="str">
            <v>1212</v>
          </cell>
          <cell r="E342">
            <v>25509</v>
          </cell>
          <cell r="F342" t="str">
            <v>POZO ARMAS CESAR</v>
          </cell>
          <cell r="G342">
            <v>700124621</v>
          </cell>
          <cell r="H342">
            <v>53350761</v>
          </cell>
          <cell r="I342" t="str">
            <v>Escobedo # 702 y Padre Solano</v>
          </cell>
          <cell r="J342" t="str">
            <v>308-492</v>
          </cell>
        </row>
        <row r="343">
          <cell r="A343" t="str">
            <v>U</v>
          </cell>
          <cell r="B343" t="str">
            <v>Ubesa</v>
          </cell>
          <cell r="C343">
            <v>200517</v>
          </cell>
          <cell r="D343" t="str">
            <v>1119</v>
          </cell>
          <cell r="E343">
            <v>29136</v>
          </cell>
          <cell r="F343" t="str">
            <v>POZO LOPEZ FREDDY</v>
          </cell>
          <cell r="G343">
            <v>1201201090</v>
          </cell>
          <cell r="H343">
            <v>79596552</v>
          </cell>
          <cell r="I343" t="str">
            <v>Cdla. Universitaria</v>
          </cell>
        </row>
        <row r="344">
          <cell r="A344" t="str">
            <v>F</v>
          </cell>
          <cell r="B344" t="str">
            <v>Friocont</v>
          </cell>
          <cell r="C344">
            <v>100105</v>
          </cell>
          <cell r="D344" t="str">
            <v>4531</v>
          </cell>
          <cell r="E344">
            <v>34127</v>
          </cell>
          <cell r="F344" t="str">
            <v>PRIETO PINOARGOTE HECTOR</v>
          </cell>
          <cell r="G344">
            <v>913268629</v>
          </cell>
          <cell r="H344">
            <v>917101343</v>
          </cell>
        </row>
        <row r="345">
          <cell r="A345" t="str">
            <v>U</v>
          </cell>
          <cell r="B345" t="str">
            <v>Ubesa</v>
          </cell>
          <cell r="C345">
            <v>200219</v>
          </cell>
          <cell r="D345" t="str">
            <v>2224</v>
          </cell>
          <cell r="E345">
            <v>31888</v>
          </cell>
          <cell r="F345" t="str">
            <v>QUICHIMBO AGUILAR JULIO ENRIQUE</v>
          </cell>
          <cell r="G345">
            <v>700869787</v>
          </cell>
          <cell r="H345">
            <v>82548547</v>
          </cell>
          <cell r="I345" t="str">
            <v>8va. Norte y 10 de Agosto (Machala)</v>
          </cell>
          <cell r="J345" t="str">
            <v>923-387</v>
          </cell>
        </row>
        <row r="346">
          <cell r="A346" t="str">
            <v>U</v>
          </cell>
          <cell r="B346" t="str">
            <v>Ubesa</v>
          </cell>
          <cell r="C346">
            <v>200106</v>
          </cell>
          <cell r="D346" t="str">
            <v>1776</v>
          </cell>
          <cell r="E346">
            <v>33644</v>
          </cell>
          <cell r="F346" t="str">
            <v>QUIJANO ROBAYO WASHINGTON ALBERTO</v>
          </cell>
          <cell r="G346">
            <v>1201574884</v>
          </cell>
          <cell r="H346">
            <v>0</v>
          </cell>
          <cell r="I346" t="str">
            <v>Cdla. El Mamey (Babahoyo)</v>
          </cell>
          <cell r="J346" t="str">
            <v>731-604</v>
          </cell>
        </row>
        <row r="347">
          <cell r="A347" t="str">
            <v>U</v>
          </cell>
          <cell r="B347" t="str">
            <v>Ubesa</v>
          </cell>
          <cell r="C347">
            <v>600114</v>
          </cell>
          <cell r="D347" t="str">
            <v>1884</v>
          </cell>
          <cell r="E347">
            <v>34444</v>
          </cell>
          <cell r="F347" t="str">
            <v>QUIJIJE ZANABRIA FELIX</v>
          </cell>
          <cell r="G347">
            <v>906588900</v>
          </cell>
          <cell r="H347">
            <v>855700580</v>
          </cell>
          <cell r="I347" t="str">
            <v>42o. y la K</v>
          </cell>
        </row>
        <row r="348">
          <cell r="A348" t="str">
            <v>E</v>
          </cell>
          <cell r="B348" t="str">
            <v>Tecnielec</v>
          </cell>
          <cell r="C348">
            <v>100105</v>
          </cell>
          <cell r="D348" t="str">
            <v>5511</v>
          </cell>
          <cell r="E348">
            <v>32650</v>
          </cell>
          <cell r="F348" t="str">
            <v>QUIMI POSADA ROBERT M.</v>
          </cell>
          <cell r="G348">
            <v>911170363</v>
          </cell>
          <cell r="H348">
            <v>896601211</v>
          </cell>
        </row>
        <row r="349">
          <cell r="A349" t="str">
            <v>T</v>
          </cell>
          <cell r="B349" t="str">
            <v>Tallán</v>
          </cell>
          <cell r="C349">
            <v>100105</v>
          </cell>
          <cell r="D349" t="str">
            <v>5522</v>
          </cell>
          <cell r="E349">
            <v>33833</v>
          </cell>
          <cell r="F349" t="str">
            <v>QUINDE ERAZO MANUEL KENET</v>
          </cell>
          <cell r="G349">
            <v>913452454</v>
          </cell>
          <cell r="H349">
            <v>0</v>
          </cell>
        </row>
        <row r="350">
          <cell r="A350" t="str">
            <v>U</v>
          </cell>
          <cell r="B350" t="str">
            <v>Ubesa</v>
          </cell>
          <cell r="C350">
            <v>600105</v>
          </cell>
          <cell r="D350" t="str">
            <v>1154</v>
          </cell>
          <cell r="E350">
            <v>28828</v>
          </cell>
          <cell r="F350" t="str">
            <v>QUINDE SAN MARTIN VICTOR</v>
          </cell>
          <cell r="G350">
            <v>701082851</v>
          </cell>
          <cell r="H350">
            <v>72543316</v>
          </cell>
          <cell r="I350" t="str">
            <v>Duran Loja y Atahualpa</v>
          </cell>
        </row>
        <row r="351">
          <cell r="A351" t="str">
            <v>U</v>
          </cell>
          <cell r="B351" t="str">
            <v>Ubesa</v>
          </cell>
          <cell r="C351">
            <v>200106</v>
          </cell>
          <cell r="D351" t="str">
            <v>1881</v>
          </cell>
          <cell r="E351">
            <v>34381</v>
          </cell>
          <cell r="F351" t="str">
            <v>QUINONEZ CISNEROS HOLGER</v>
          </cell>
          <cell r="G351">
            <v>1202121941</v>
          </cell>
          <cell r="H351">
            <v>0</v>
          </cell>
          <cell r="I351" t="str">
            <v>Sauces II mz. H solar 9 (Quevedo)</v>
          </cell>
        </row>
        <row r="352">
          <cell r="A352" t="str">
            <v>U</v>
          </cell>
          <cell r="B352" t="str">
            <v>Ubesa</v>
          </cell>
          <cell r="C352">
            <v>200317</v>
          </cell>
          <cell r="D352" t="str">
            <v>0904</v>
          </cell>
          <cell r="E352">
            <v>34120</v>
          </cell>
          <cell r="F352" t="str">
            <v>QUINTO PLUAS LAURA</v>
          </cell>
          <cell r="G352">
            <v>901542399</v>
          </cell>
          <cell r="H352">
            <v>0</v>
          </cell>
          <cell r="I352" t="str">
            <v>Km. 26 Virgen del Fatima</v>
          </cell>
        </row>
        <row r="353">
          <cell r="A353" t="str">
            <v>U</v>
          </cell>
          <cell r="B353" t="str">
            <v>Ubesa</v>
          </cell>
          <cell r="C353">
            <v>200109</v>
          </cell>
          <cell r="D353" t="str">
            <v>1444</v>
          </cell>
          <cell r="E353">
            <v>30654</v>
          </cell>
          <cell r="F353" t="str">
            <v>QUISPILLO CHAUCA JOSE</v>
          </cell>
          <cell r="G353">
            <v>901932012</v>
          </cell>
          <cell r="H353">
            <v>83520022</v>
          </cell>
        </row>
        <row r="354">
          <cell r="A354" t="str">
            <v>U</v>
          </cell>
          <cell r="B354" t="str">
            <v>Ubesa</v>
          </cell>
          <cell r="C354">
            <v>600205</v>
          </cell>
          <cell r="D354" t="str">
            <v>0926</v>
          </cell>
          <cell r="E354">
            <v>34476</v>
          </cell>
          <cell r="F354" t="str">
            <v>RAMIREZ BEJARANO LUIS</v>
          </cell>
          <cell r="G354">
            <v>700006406</v>
          </cell>
          <cell r="H354">
            <v>592900980</v>
          </cell>
        </row>
        <row r="355">
          <cell r="A355" t="str">
            <v>U</v>
          </cell>
          <cell r="B355" t="str">
            <v>Ubesa</v>
          </cell>
          <cell r="C355">
            <v>200106</v>
          </cell>
          <cell r="D355" t="str">
            <v>2292</v>
          </cell>
          <cell r="E355">
            <v>33980</v>
          </cell>
          <cell r="F355" t="str">
            <v>RAMIREZ CRIOLLO JOHN A</v>
          </cell>
          <cell r="G355">
            <v>702307786</v>
          </cell>
          <cell r="H355">
            <v>36800013</v>
          </cell>
          <cell r="I355" t="str">
            <v>Buenavista y 9na Norte (Machala)</v>
          </cell>
        </row>
        <row r="356">
          <cell r="A356" t="str">
            <v>U</v>
          </cell>
          <cell r="B356" t="str">
            <v>Ubesa</v>
          </cell>
          <cell r="C356">
            <v>600205</v>
          </cell>
          <cell r="D356" t="str">
            <v>2036</v>
          </cell>
          <cell r="E356">
            <v>26980</v>
          </cell>
          <cell r="F356" t="str">
            <v>RAMIREZ OTILIA MARIA</v>
          </cell>
          <cell r="G356">
            <v>700771009</v>
          </cell>
          <cell r="H356">
            <v>73431035</v>
          </cell>
          <cell r="I356" t="str">
            <v>Bolivar y 10 de Agosto (Machala)</v>
          </cell>
        </row>
        <row r="357">
          <cell r="A357" t="str">
            <v>U</v>
          </cell>
          <cell r="B357" t="str">
            <v>Ubesa</v>
          </cell>
          <cell r="C357">
            <v>600111</v>
          </cell>
          <cell r="D357" t="str">
            <v>1671</v>
          </cell>
          <cell r="E357">
            <v>33126</v>
          </cell>
          <cell r="F357" t="str">
            <v>RAMIREZ PRADO PEDRO XAVIER</v>
          </cell>
          <cell r="G357">
            <v>906195987</v>
          </cell>
          <cell r="H357">
            <v>82600019</v>
          </cell>
        </row>
        <row r="358">
          <cell r="A358" t="str">
            <v>T</v>
          </cell>
          <cell r="B358" t="str">
            <v>Tallán</v>
          </cell>
          <cell r="C358">
            <v>100105</v>
          </cell>
          <cell r="D358" t="str">
            <v>5535</v>
          </cell>
          <cell r="E358">
            <v>34463</v>
          </cell>
          <cell r="F358" t="str">
            <v>RAMIREZ QUINDE JUAN</v>
          </cell>
          <cell r="G358">
            <v>909076069</v>
          </cell>
          <cell r="H358">
            <v>916301217</v>
          </cell>
        </row>
        <row r="359">
          <cell r="A359" t="str">
            <v>U</v>
          </cell>
          <cell r="B359" t="str">
            <v>Ubesa</v>
          </cell>
          <cell r="C359">
            <v>700102</v>
          </cell>
          <cell r="D359" t="str">
            <v>2264</v>
          </cell>
          <cell r="E359">
            <v>29392</v>
          </cell>
          <cell r="F359" t="str">
            <v>RAMIREZ ZAMBRANO MARTHA NEUSA</v>
          </cell>
          <cell r="G359">
            <v>701000374</v>
          </cell>
          <cell r="H359">
            <v>77547499</v>
          </cell>
          <cell r="I359" t="str">
            <v>Cdla. Machala mz.17 villa 17 (Machala)</v>
          </cell>
          <cell r="J359" t="str">
            <v>933-627</v>
          </cell>
        </row>
        <row r="360">
          <cell r="A360" t="str">
            <v>U</v>
          </cell>
          <cell r="B360" t="str">
            <v>Ubesa</v>
          </cell>
          <cell r="C360">
            <v>200517</v>
          </cell>
          <cell r="D360" t="str">
            <v>1736</v>
          </cell>
          <cell r="E360">
            <v>33455</v>
          </cell>
          <cell r="F360" t="str">
            <v>RAMOS BERRUZ ELSY MARIA</v>
          </cell>
          <cell r="G360">
            <v>1202094775</v>
          </cell>
          <cell r="H360">
            <v>846400546</v>
          </cell>
          <cell r="I360" t="str">
            <v>5 de Junio 1127 y Flores</v>
          </cell>
        </row>
        <row r="361">
          <cell r="A361" t="str">
            <v>U</v>
          </cell>
          <cell r="B361" t="str">
            <v>Ubesa</v>
          </cell>
          <cell r="C361">
            <v>200106</v>
          </cell>
          <cell r="D361" t="str">
            <v>1460</v>
          </cell>
          <cell r="E361">
            <v>31048</v>
          </cell>
          <cell r="F361" t="str">
            <v>RAMOS GAVILANEZ TITO</v>
          </cell>
          <cell r="G361">
            <v>1200814463</v>
          </cell>
          <cell r="H361">
            <v>85560244</v>
          </cell>
          <cell r="I361" t="str">
            <v>Av. Colón y Alfredo Pérez Guerrera</v>
          </cell>
        </row>
        <row r="362">
          <cell r="A362" t="str">
            <v>U</v>
          </cell>
          <cell r="B362" t="str">
            <v>Ubesa</v>
          </cell>
          <cell r="C362">
            <v>200101</v>
          </cell>
          <cell r="D362" t="str">
            <v>1835</v>
          </cell>
          <cell r="E362">
            <v>33973</v>
          </cell>
          <cell r="F362" t="str">
            <v>RAMOS LAMILLA SEGUNDO W</v>
          </cell>
          <cell r="G362">
            <v>911883965</v>
          </cell>
          <cell r="H362">
            <v>897002468</v>
          </cell>
          <cell r="I362" t="str">
            <v>Cdla. Huancavilca mz A-18 villa 4</v>
          </cell>
          <cell r="J362" t="str">
            <v>431-236</v>
          </cell>
        </row>
        <row r="363">
          <cell r="A363" t="str">
            <v>U</v>
          </cell>
          <cell r="B363" t="str">
            <v>Ubesa</v>
          </cell>
          <cell r="C363">
            <v>600102</v>
          </cell>
          <cell r="D363" t="str">
            <v>1045</v>
          </cell>
          <cell r="E363">
            <v>28578</v>
          </cell>
          <cell r="F363" t="str">
            <v>REA GUILLEN VICTOR</v>
          </cell>
          <cell r="G363">
            <v>904900917</v>
          </cell>
          <cell r="H363">
            <v>75543953</v>
          </cell>
          <cell r="I363" t="str">
            <v>Argentina 1404 y Machala</v>
          </cell>
        </row>
        <row r="364">
          <cell r="A364" t="str">
            <v>U</v>
          </cell>
          <cell r="B364" t="str">
            <v>Ubesa</v>
          </cell>
          <cell r="C364">
            <v>600105</v>
          </cell>
          <cell r="D364" t="str">
            <v>1039</v>
          </cell>
          <cell r="E364">
            <v>27550</v>
          </cell>
          <cell r="F364" t="str">
            <v>REDROVAN GONZALEZ FAUSTO</v>
          </cell>
          <cell r="G364">
            <v>904853538</v>
          </cell>
          <cell r="H364">
            <v>75541298</v>
          </cell>
          <cell r="I364" t="str">
            <v>Barrio del Seguro C.Rica 119 y Mexico</v>
          </cell>
        </row>
        <row r="365">
          <cell r="A365" t="str">
            <v>U</v>
          </cell>
          <cell r="B365" t="str">
            <v>Ubesa</v>
          </cell>
          <cell r="C365">
            <v>200106</v>
          </cell>
          <cell r="D365" t="str">
            <v>1773</v>
          </cell>
          <cell r="E365">
            <v>33644</v>
          </cell>
          <cell r="F365" t="str">
            <v>REINOSO CUYO FLAVIO LUIS</v>
          </cell>
          <cell r="G365">
            <v>1202161749</v>
          </cell>
          <cell r="H365">
            <v>0</v>
          </cell>
          <cell r="I365" t="str">
            <v>Calle Paraguay y Chirijos # 318 (Milagro)</v>
          </cell>
        </row>
        <row r="366">
          <cell r="A366" t="str">
            <v>U</v>
          </cell>
          <cell r="B366" t="str">
            <v>Ubesa</v>
          </cell>
          <cell r="C366">
            <v>400110</v>
          </cell>
          <cell r="D366" t="str">
            <v>2010</v>
          </cell>
          <cell r="E366">
            <v>27479</v>
          </cell>
          <cell r="F366" t="str">
            <v>REYES MEDINA ANGEL HUMBERTO</v>
          </cell>
          <cell r="G366">
            <v>701061236</v>
          </cell>
          <cell r="H366">
            <v>75590209</v>
          </cell>
        </row>
        <row r="367">
          <cell r="A367" t="str">
            <v>F</v>
          </cell>
          <cell r="B367" t="str">
            <v>Friocont</v>
          </cell>
          <cell r="C367">
            <v>100105</v>
          </cell>
          <cell r="D367" t="str">
            <v>4523</v>
          </cell>
          <cell r="E367">
            <v>33854</v>
          </cell>
          <cell r="F367" t="str">
            <v>REYES PALACIOS TOMAS JAVIER</v>
          </cell>
          <cell r="G367">
            <v>911315414</v>
          </cell>
          <cell r="H367">
            <v>0</v>
          </cell>
        </row>
        <row r="368">
          <cell r="A368" t="str">
            <v>U</v>
          </cell>
          <cell r="B368" t="str">
            <v>Ubesa</v>
          </cell>
          <cell r="C368">
            <v>700102</v>
          </cell>
          <cell r="D368" t="str">
            <v>0902</v>
          </cell>
          <cell r="E368">
            <v>34120</v>
          </cell>
          <cell r="F368" t="str">
            <v>REYEZ SUAREZ FELIX</v>
          </cell>
          <cell r="G368">
            <v>800996670</v>
          </cell>
          <cell r="H368">
            <v>0</v>
          </cell>
        </row>
        <row r="369">
          <cell r="A369" t="str">
            <v>U</v>
          </cell>
          <cell r="B369" t="str">
            <v>Ubesa</v>
          </cell>
          <cell r="C369">
            <v>300202</v>
          </cell>
          <cell r="D369" t="str">
            <v>2290</v>
          </cell>
          <cell r="E369">
            <v>33770</v>
          </cell>
          <cell r="F369" t="str">
            <v>RIOFRIO RIVERA WILLIAM FRANCO</v>
          </cell>
          <cell r="G369">
            <v>701188658</v>
          </cell>
          <cell r="H369">
            <v>85851950</v>
          </cell>
          <cell r="I369" t="str">
            <v>Calle Velasco Ibarra - La Peña</v>
          </cell>
        </row>
        <row r="370">
          <cell r="A370" t="str">
            <v>U</v>
          </cell>
          <cell r="B370" t="str">
            <v>Ubesa</v>
          </cell>
          <cell r="C370">
            <v>200517</v>
          </cell>
          <cell r="D370" t="str">
            <v>1876</v>
          </cell>
          <cell r="E370">
            <v>34344</v>
          </cell>
          <cell r="F370" t="str">
            <v>RIVAS CAICEDO ABDON</v>
          </cell>
          <cell r="G370">
            <v>908696883</v>
          </cell>
          <cell r="H370">
            <v>88631119</v>
          </cell>
          <cell r="I370" t="str">
            <v>San Juan</v>
          </cell>
          <cell r="J370" t="str">
            <v>583-110</v>
          </cell>
        </row>
        <row r="371">
          <cell r="A371" t="str">
            <v>U</v>
          </cell>
          <cell r="B371" t="str">
            <v>Ubesa</v>
          </cell>
          <cell r="C371">
            <v>200517</v>
          </cell>
          <cell r="D371" t="str">
            <v>1876</v>
          </cell>
          <cell r="E371">
            <v>34344</v>
          </cell>
          <cell r="F371" t="str">
            <v>RIVAS CAICEDO ABDON</v>
          </cell>
          <cell r="G371">
            <v>908696883</v>
          </cell>
          <cell r="H371">
            <v>88631119</v>
          </cell>
          <cell r="I371" t="str">
            <v>San Juan</v>
          </cell>
          <cell r="J371" t="str">
            <v>776-106</v>
          </cell>
        </row>
        <row r="372">
          <cell r="A372" t="str">
            <v>U</v>
          </cell>
          <cell r="B372" t="str">
            <v>Ubesa</v>
          </cell>
          <cell r="C372">
            <v>700103</v>
          </cell>
          <cell r="D372" t="str">
            <v>1452</v>
          </cell>
          <cell r="E372">
            <v>30949</v>
          </cell>
          <cell r="F372" t="str">
            <v>RIVAS CEVALLOS ROBERTO</v>
          </cell>
          <cell r="G372">
            <v>905688453</v>
          </cell>
          <cell r="H372">
            <v>75570155</v>
          </cell>
        </row>
        <row r="373">
          <cell r="A373" t="str">
            <v>U</v>
          </cell>
          <cell r="B373" t="str">
            <v>Ubesa</v>
          </cell>
          <cell r="C373">
            <v>400101</v>
          </cell>
          <cell r="D373" t="str">
            <v>0908</v>
          </cell>
          <cell r="E373">
            <v>22067</v>
          </cell>
          <cell r="F373" t="str">
            <v>RIVERA DUENAS HECTOR</v>
          </cell>
          <cell r="G373">
            <v>904074473</v>
          </cell>
          <cell r="H373">
            <v>643903680</v>
          </cell>
        </row>
        <row r="374">
          <cell r="A374" t="str">
            <v>U</v>
          </cell>
          <cell r="B374" t="str">
            <v>Ubesa</v>
          </cell>
          <cell r="C374">
            <v>400205</v>
          </cell>
          <cell r="D374" t="str">
            <v>2282</v>
          </cell>
          <cell r="E374">
            <v>33462</v>
          </cell>
          <cell r="F374" t="str">
            <v>RIVERA GONZALEZ TITO RICARDO</v>
          </cell>
          <cell r="G374">
            <v>701788630</v>
          </cell>
          <cell r="H374">
            <v>86640042</v>
          </cell>
          <cell r="I374" t="str">
            <v>Cdla. Machala mz.13 villa 16 (Machala)</v>
          </cell>
        </row>
        <row r="375">
          <cell r="A375" t="str">
            <v>U</v>
          </cell>
          <cell r="B375" t="str">
            <v>Ubesa</v>
          </cell>
          <cell r="C375">
            <v>200106</v>
          </cell>
          <cell r="D375" t="str">
            <v>1733</v>
          </cell>
          <cell r="E375">
            <v>33427</v>
          </cell>
          <cell r="F375" t="str">
            <v>RIVERA VALVERDE NERVO E</v>
          </cell>
          <cell r="G375">
            <v>1203122583</v>
          </cell>
          <cell r="H375">
            <v>0</v>
          </cell>
        </row>
        <row r="376">
          <cell r="A376" t="str">
            <v>U</v>
          </cell>
          <cell r="B376" t="str">
            <v>Ubesa</v>
          </cell>
          <cell r="C376">
            <v>600106</v>
          </cell>
          <cell r="D376" t="str">
            <v>1007</v>
          </cell>
          <cell r="E376">
            <v>27186</v>
          </cell>
          <cell r="F376" t="str">
            <v>RIVERO CUEVA EDUARDO EUCLIDES</v>
          </cell>
          <cell r="G376">
            <v>904209640</v>
          </cell>
          <cell r="H376">
            <v>72520914</v>
          </cell>
          <cell r="I376" t="str">
            <v xml:space="preserve">Guayacanes mz 87 v-16 </v>
          </cell>
          <cell r="J376" t="str">
            <v>821-308</v>
          </cell>
        </row>
        <row r="377">
          <cell r="A377" t="str">
            <v>P</v>
          </cell>
          <cell r="B377" t="str">
            <v>Pormar</v>
          </cell>
          <cell r="C377">
            <v>100105</v>
          </cell>
          <cell r="D377" t="str">
            <v>5026</v>
          </cell>
          <cell r="E377">
            <v>33097</v>
          </cell>
          <cell r="F377" t="str">
            <v>ROBALINO BAYONA ANDRES</v>
          </cell>
          <cell r="G377">
            <v>906200985</v>
          </cell>
          <cell r="H377">
            <v>76601075</v>
          </cell>
        </row>
        <row r="378">
          <cell r="A378" t="str">
            <v>U</v>
          </cell>
          <cell r="B378" t="str">
            <v>Ubesa</v>
          </cell>
          <cell r="C378">
            <v>200317</v>
          </cell>
          <cell r="D378" t="str">
            <v>1900</v>
          </cell>
          <cell r="E378">
            <v>34568</v>
          </cell>
          <cell r="F378" t="str">
            <v>ROCAFUERTE HOYOS ANA</v>
          </cell>
          <cell r="G378">
            <v>1203152507</v>
          </cell>
          <cell r="H378">
            <v>907100051</v>
          </cell>
          <cell r="I378" t="str">
            <v>Sauces V mz.223 villa 21</v>
          </cell>
        </row>
        <row r="379">
          <cell r="A379" t="str">
            <v>U</v>
          </cell>
          <cell r="B379" t="str">
            <v>Ubesa</v>
          </cell>
          <cell r="C379">
            <v>600108</v>
          </cell>
          <cell r="D379" t="str">
            <v>1866</v>
          </cell>
          <cell r="E379">
            <v>34192</v>
          </cell>
          <cell r="F379" t="str">
            <v>ROJAS MARTINEZ MARIA DE LOURDES</v>
          </cell>
          <cell r="G379">
            <v>913515045</v>
          </cell>
          <cell r="H379">
            <v>896901904</v>
          </cell>
          <cell r="I379" t="str">
            <v>Tungurahua 3705 y Azuay</v>
          </cell>
        </row>
        <row r="380">
          <cell r="A380" t="str">
            <v>U</v>
          </cell>
          <cell r="B380" t="str">
            <v>Ubesa</v>
          </cell>
          <cell r="C380">
            <v>400105</v>
          </cell>
          <cell r="D380" t="str">
            <v>1566</v>
          </cell>
          <cell r="E380">
            <v>32269</v>
          </cell>
          <cell r="F380" t="str">
            <v>ROJAS MATAMOROS RICARDO VICENTE</v>
          </cell>
          <cell r="G380">
            <v>909076812</v>
          </cell>
          <cell r="H380">
            <v>88600577</v>
          </cell>
        </row>
        <row r="381">
          <cell r="A381" t="str">
            <v>U</v>
          </cell>
          <cell r="B381" t="str">
            <v>Ubesa</v>
          </cell>
          <cell r="C381">
            <v>200219</v>
          </cell>
          <cell r="D381" t="str">
            <v>2300</v>
          </cell>
          <cell r="E381">
            <v>34505</v>
          </cell>
          <cell r="F381" t="str">
            <v>ROMAN CARDENAS DARWIN</v>
          </cell>
          <cell r="G381">
            <v>702666850</v>
          </cell>
          <cell r="H381">
            <v>907200067</v>
          </cell>
          <cell r="I381" t="str">
            <v>9na. Oeste entre 9na y 10ma Sur (Machala)</v>
          </cell>
          <cell r="J381" t="str">
            <v>934-875</v>
          </cell>
        </row>
        <row r="382">
          <cell r="A382" t="str">
            <v>U</v>
          </cell>
          <cell r="B382" t="str">
            <v>Ubesa</v>
          </cell>
          <cell r="C382">
            <v>600205</v>
          </cell>
          <cell r="D382" t="str">
            <v>2016</v>
          </cell>
          <cell r="E382">
            <v>27556</v>
          </cell>
          <cell r="F382" t="str">
            <v>ROMAN GUERRERO SANTOS MAXIMO</v>
          </cell>
          <cell r="G382">
            <v>700906936</v>
          </cell>
          <cell r="H382">
            <v>74531865</v>
          </cell>
          <cell r="I382" t="str">
            <v>Cdla. Machala mz.17 villa 5 (Machala)</v>
          </cell>
        </row>
        <row r="383">
          <cell r="A383" t="str">
            <v>S</v>
          </cell>
          <cell r="B383" t="str">
            <v>Standard</v>
          </cell>
          <cell r="C383">
            <v>100101</v>
          </cell>
          <cell r="D383" t="str">
            <v>1004</v>
          </cell>
          <cell r="E383">
            <v>28335</v>
          </cell>
          <cell r="F383" t="str">
            <v>ROMERO GONZALEZ WALTER</v>
          </cell>
          <cell r="G383">
            <v>900780750</v>
          </cell>
          <cell r="H383">
            <v>77532111</v>
          </cell>
          <cell r="I383" t="str">
            <v>El Centenario - Bogota # 502</v>
          </cell>
          <cell r="J383" t="str">
            <v>449-213</v>
          </cell>
        </row>
        <row r="384">
          <cell r="A384" t="str">
            <v>U</v>
          </cell>
          <cell r="B384" t="str">
            <v>Ubesa</v>
          </cell>
          <cell r="C384">
            <v>600114</v>
          </cell>
          <cell r="D384" t="str">
            <v>1774</v>
          </cell>
          <cell r="E384">
            <v>33611</v>
          </cell>
          <cell r="F384" t="str">
            <v>ROMERO PARRAGA MARCOS RIGOBERT</v>
          </cell>
          <cell r="G384">
            <v>914757646</v>
          </cell>
          <cell r="H384">
            <v>917202886</v>
          </cell>
          <cell r="I384" t="str">
            <v>Sauces III mz 176 vv - 20</v>
          </cell>
          <cell r="J384" t="str">
            <v>247-366</v>
          </cell>
        </row>
        <row r="385">
          <cell r="A385" t="str">
            <v>U</v>
          </cell>
          <cell r="B385" t="str">
            <v>Ubesa</v>
          </cell>
          <cell r="C385">
            <v>100102</v>
          </cell>
          <cell r="D385" t="str">
            <v>1003</v>
          </cell>
          <cell r="E385">
            <v>28102</v>
          </cell>
          <cell r="F385" t="str">
            <v>ROMERO VENEGAS ALICIA</v>
          </cell>
          <cell r="G385">
            <v>904417417</v>
          </cell>
          <cell r="H385">
            <v>74481343</v>
          </cell>
          <cell r="I385" t="str">
            <v>Atarazana mz 11-3 v-72</v>
          </cell>
          <cell r="J385" t="str">
            <v>282-346</v>
          </cell>
        </row>
        <row r="386">
          <cell r="A386" t="str">
            <v>U</v>
          </cell>
          <cell r="B386" t="str">
            <v>Ubesa</v>
          </cell>
          <cell r="C386">
            <v>200517</v>
          </cell>
          <cell r="D386" t="str">
            <v>1118</v>
          </cell>
          <cell r="E386">
            <v>29056</v>
          </cell>
          <cell r="F386" t="str">
            <v>ROSADO MIELES CARLOS</v>
          </cell>
          <cell r="G386">
            <v>1200487815</v>
          </cell>
          <cell r="H386">
            <v>75544444</v>
          </cell>
          <cell r="I386" t="str">
            <v>Rocafuerte y 2do callejón (Babahoyo)</v>
          </cell>
          <cell r="J386" t="str">
            <v>730-391</v>
          </cell>
        </row>
        <row r="387">
          <cell r="A387" t="str">
            <v>U</v>
          </cell>
          <cell r="B387" t="str">
            <v>Ubesa</v>
          </cell>
          <cell r="C387">
            <v>200517</v>
          </cell>
          <cell r="D387" t="str">
            <v>1118</v>
          </cell>
          <cell r="E387">
            <v>29056</v>
          </cell>
          <cell r="F387" t="str">
            <v>ROSADO MIELES CARLOS</v>
          </cell>
          <cell r="G387">
            <v>1200487815</v>
          </cell>
          <cell r="H387">
            <v>75544444</v>
          </cell>
          <cell r="I387" t="str">
            <v>Rocafuerte y 2do callejón (Babahoyo)</v>
          </cell>
          <cell r="J387" t="str">
            <v>730-957</v>
          </cell>
        </row>
        <row r="388">
          <cell r="A388" t="str">
            <v>E</v>
          </cell>
          <cell r="B388" t="str">
            <v>Tecnielec</v>
          </cell>
          <cell r="C388">
            <v>100105</v>
          </cell>
          <cell r="D388" t="str">
            <v>5034</v>
          </cell>
          <cell r="E388">
            <v>34127</v>
          </cell>
          <cell r="F388" t="str">
            <v>ROSALES VIZUETA JOSE LUIS</v>
          </cell>
          <cell r="G388">
            <v>909227076</v>
          </cell>
          <cell r="H388">
            <v>0</v>
          </cell>
        </row>
        <row r="389">
          <cell r="A389" t="str">
            <v>U</v>
          </cell>
          <cell r="B389" t="str">
            <v>Ubesa</v>
          </cell>
          <cell r="C389">
            <v>600111</v>
          </cell>
          <cell r="D389" t="str">
            <v>1364</v>
          </cell>
          <cell r="E389">
            <v>29619</v>
          </cell>
          <cell r="F389" t="str">
            <v>ROSERO UTTERMANN SERGIO ALI</v>
          </cell>
          <cell r="G389">
            <v>904949096</v>
          </cell>
          <cell r="H389">
            <v>81573097</v>
          </cell>
        </row>
        <row r="390">
          <cell r="A390" t="str">
            <v>U</v>
          </cell>
          <cell r="B390" t="str">
            <v>Ubesa</v>
          </cell>
          <cell r="C390">
            <v>600107</v>
          </cell>
          <cell r="D390" t="str">
            <v>1013</v>
          </cell>
          <cell r="E390">
            <v>28429</v>
          </cell>
          <cell r="F390" t="str">
            <v>RUBIO MORALES ALFREDO</v>
          </cell>
          <cell r="G390">
            <v>906385414</v>
          </cell>
          <cell r="H390">
            <v>77572292</v>
          </cell>
          <cell r="I390" t="str">
            <v>Los Samanes mz 148 v-G2</v>
          </cell>
          <cell r="J390" t="str">
            <v>213-712</v>
          </cell>
        </row>
        <row r="391">
          <cell r="A391" t="str">
            <v>U</v>
          </cell>
          <cell r="B391" t="str">
            <v>Ubesa</v>
          </cell>
          <cell r="C391">
            <v>200106</v>
          </cell>
          <cell r="D391" t="str">
            <v>2274</v>
          </cell>
          <cell r="E391">
            <v>33427</v>
          </cell>
          <cell r="F391" t="str">
            <v>SAAVEDRA TORRES MARCOS JULIO</v>
          </cell>
          <cell r="G391">
            <v>701444333</v>
          </cell>
          <cell r="H391">
            <v>16000053</v>
          </cell>
          <cell r="I391" t="str">
            <v>Barrio La 4 Mil (Machala)</v>
          </cell>
        </row>
        <row r="392">
          <cell r="A392" t="str">
            <v>U</v>
          </cell>
          <cell r="B392" t="str">
            <v>Ubesa</v>
          </cell>
          <cell r="C392">
            <v>400101</v>
          </cell>
          <cell r="D392" t="str">
            <v>1095</v>
          </cell>
          <cell r="E392">
            <v>29017</v>
          </cell>
          <cell r="F392" t="str">
            <v>SABANDO VILLAVICENCIO CARMEN</v>
          </cell>
          <cell r="G392">
            <v>907645873</v>
          </cell>
          <cell r="H392">
            <v>79612931</v>
          </cell>
          <cell r="I392" t="str">
            <v>Alborada X mz 305 v-8</v>
          </cell>
        </row>
        <row r="393">
          <cell r="A393" t="str">
            <v>U</v>
          </cell>
          <cell r="B393" t="str">
            <v>Ubesa</v>
          </cell>
          <cell r="C393">
            <v>600105</v>
          </cell>
          <cell r="D393" t="str">
            <v>0922</v>
          </cell>
          <cell r="E393">
            <v>34456</v>
          </cell>
          <cell r="F393" t="str">
            <v>SALAZAR COELLO VANESSA</v>
          </cell>
          <cell r="G393">
            <v>917123036</v>
          </cell>
          <cell r="H393">
            <v>947500806</v>
          </cell>
          <cell r="I393" t="str">
            <v>Panorama  mz I conjunto 1617 v-12</v>
          </cell>
          <cell r="J393" t="str">
            <v>808-583</v>
          </cell>
        </row>
        <row r="394">
          <cell r="A394" t="str">
            <v>M</v>
          </cell>
          <cell r="B394" t="str">
            <v>Agmaresa</v>
          </cell>
          <cell r="C394">
            <v>100105</v>
          </cell>
          <cell r="D394" t="str">
            <v>1856</v>
          </cell>
          <cell r="E394">
            <v>34128</v>
          </cell>
          <cell r="F394" t="str">
            <v>SALDARRIAGA RODRIGUEZ CATALINA M</v>
          </cell>
          <cell r="G394">
            <v>909691321</v>
          </cell>
          <cell r="H394">
            <v>83622875</v>
          </cell>
        </row>
        <row r="395">
          <cell r="A395" t="str">
            <v>U</v>
          </cell>
          <cell r="B395" t="str">
            <v>Ubesa</v>
          </cell>
          <cell r="C395">
            <v>200219</v>
          </cell>
          <cell r="D395" t="str">
            <v>2262</v>
          </cell>
          <cell r="E395">
            <v>33133</v>
          </cell>
          <cell r="F395" t="str">
            <v>SALINAS INIGUEZ JOSE LINO</v>
          </cell>
          <cell r="G395">
            <v>700737562</v>
          </cell>
          <cell r="H395">
            <v>85510472</v>
          </cell>
          <cell r="I395" t="str">
            <v>Los Ceibos y 2da. (Machala)</v>
          </cell>
        </row>
        <row r="396">
          <cell r="A396" t="str">
            <v>U</v>
          </cell>
          <cell r="B396" t="str">
            <v>Ubesa</v>
          </cell>
          <cell r="C396">
            <v>700102</v>
          </cell>
          <cell r="D396" t="str">
            <v>0903</v>
          </cell>
          <cell r="E396">
            <v>34120</v>
          </cell>
          <cell r="F396" t="str">
            <v>SALTOS ZAMBRANO TEDDY</v>
          </cell>
          <cell r="G396">
            <v>914520002</v>
          </cell>
          <cell r="H396">
            <v>0</v>
          </cell>
        </row>
        <row r="397">
          <cell r="A397" t="str">
            <v>U</v>
          </cell>
          <cell r="B397" t="str">
            <v>Ubesa</v>
          </cell>
          <cell r="C397">
            <v>200517</v>
          </cell>
          <cell r="D397" t="str">
            <v>1643</v>
          </cell>
          <cell r="E397">
            <v>32924</v>
          </cell>
          <cell r="F397" t="str">
            <v>SANABRIA CISNEROS VICTOR HUGO</v>
          </cell>
          <cell r="G397">
            <v>700849789</v>
          </cell>
          <cell r="H397">
            <v>69531088</v>
          </cell>
        </row>
        <row r="398">
          <cell r="A398" t="str">
            <v>U</v>
          </cell>
          <cell r="B398" t="str">
            <v>Ubesa</v>
          </cell>
          <cell r="C398">
            <v>400101</v>
          </cell>
          <cell r="D398" t="str">
            <v>1062</v>
          </cell>
          <cell r="E398">
            <v>28612</v>
          </cell>
          <cell r="F398" t="str">
            <v>SANABRIA QUINTEROS PEDRO</v>
          </cell>
          <cell r="G398">
            <v>700768294</v>
          </cell>
          <cell r="H398">
            <v>69531086</v>
          </cell>
          <cell r="I398" t="str">
            <v>La 13va. 616 y Cap. Najera</v>
          </cell>
          <cell r="J398" t="str">
            <v>461-007</v>
          </cell>
        </row>
        <row r="399">
          <cell r="A399" t="str">
            <v>F</v>
          </cell>
          <cell r="B399" t="str">
            <v>Friocont</v>
          </cell>
          <cell r="C399">
            <v>100105</v>
          </cell>
          <cell r="D399" t="str">
            <v>4519</v>
          </cell>
          <cell r="E399">
            <v>33535</v>
          </cell>
          <cell r="F399" t="str">
            <v>SANCHEZ BAJANA JAROL</v>
          </cell>
          <cell r="G399">
            <v>913094850</v>
          </cell>
          <cell r="H399">
            <v>0</v>
          </cell>
        </row>
        <row r="400">
          <cell r="A400" t="str">
            <v>E</v>
          </cell>
          <cell r="B400" t="str">
            <v>Tecnielec</v>
          </cell>
          <cell r="C400">
            <v>100105</v>
          </cell>
          <cell r="D400" t="str">
            <v>4033</v>
          </cell>
          <cell r="E400">
            <v>33574</v>
          </cell>
          <cell r="F400" t="str">
            <v>SANCHEZ CONTRERAS MARCOS</v>
          </cell>
          <cell r="G400">
            <v>906772769</v>
          </cell>
          <cell r="H400">
            <v>0</v>
          </cell>
        </row>
        <row r="401">
          <cell r="A401" t="str">
            <v>U</v>
          </cell>
          <cell r="B401" t="str">
            <v>Ubesa</v>
          </cell>
          <cell r="C401">
            <v>200317</v>
          </cell>
          <cell r="D401" t="str">
            <v>1889</v>
          </cell>
          <cell r="E401">
            <v>34498</v>
          </cell>
          <cell r="F401" t="str">
            <v>SANCHEZ JURADO CARLOS</v>
          </cell>
          <cell r="G401">
            <v>904129541</v>
          </cell>
          <cell r="H401">
            <v>0</v>
          </cell>
          <cell r="I401" t="str">
            <v>El Triunfo calle 2da.</v>
          </cell>
        </row>
        <row r="402">
          <cell r="A402" t="str">
            <v>U</v>
          </cell>
          <cell r="B402" t="str">
            <v>Ubesa</v>
          </cell>
          <cell r="C402">
            <v>200106</v>
          </cell>
          <cell r="D402" t="str">
            <v>1644</v>
          </cell>
          <cell r="E402">
            <v>32944</v>
          </cell>
          <cell r="F402" t="str">
            <v>SANCHEZ LUCIO FRANKLIN WASHINGTON</v>
          </cell>
          <cell r="G402">
            <v>200757755</v>
          </cell>
          <cell r="H402">
            <v>886202615</v>
          </cell>
          <cell r="I402" t="str">
            <v>La C y 6 de Octubre (Ventanas)</v>
          </cell>
          <cell r="J402" t="str">
            <v>945-609</v>
          </cell>
        </row>
        <row r="403">
          <cell r="A403" t="str">
            <v>U</v>
          </cell>
          <cell r="B403" t="str">
            <v>Ubesa</v>
          </cell>
          <cell r="C403">
            <v>400205</v>
          </cell>
          <cell r="D403" t="str">
            <v>2241</v>
          </cell>
          <cell r="E403">
            <v>32062</v>
          </cell>
          <cell r="F403" t="str">
            <v>SANCHEZ MONSERRATE JORGE</v>
          </cell>
          <cell r="G403">
            <v>701094914</v>
          </cell>
          <cell r="H403">
            <v>79585972</v>
          </cell>
          <cell r="I403" t="str">
            <v>Manuel Serrano y 9 de Mayo (Machala)</v>
          </cell>
        </row>
        <row r="404">
          <cell r="A404" t="str">
            <v>U</v>
          </cell>
          <cell r="B404" t="str">
            <v>Ubesa</v>
          </cell>
          <cell r="C404">
            <v>400205</v>
          </cell>
          <cell r="D404" t="str">
            <v>2280</v>
          </cell>
          <cell r="E404">
            <v>33462</v>
          </cell>
          <cell r="F404" t="str">
            <v>SANCHEZ MONSERRATE MIGUEL ALFREDO</v>
          </cell>
          <cell r="G404">
            <v>701498909</v>
          </cell>
          <cell r="H404">
            <v>81606305</v>
          </cell>
          <cell r="I404" t="str">
            <v>Pichincha # 740 y Juan Montalvo (Machala)</v>
          </cell>
          <cell r="J404" t="str">
            <v>921-803</v>
          </cell>
        </row>
        <row r="405">
          <cell r="A405" t="str">
            <v>U</v>
          </cell>
          <cell r="B405" t="str">
            <v>Ubesa</v>
          </cell>
          <cell r="C405">
            <v>200517</v>
          </cell>
          <cell r="D405" t="str">
            <v>1679</v>
          </cell>
          <cell r="E405">
            <v>34084</v>
          </cell>
          <cell r="F405" t="str">
            <v>SANTILLAN CARRANZA ANGEL VICENTE</v>
          </cell>
          <cell r="G405">
            <v>1201791157</v>
          </cell>
          <cell r="H405">
            <v>906500547</v>
          </cell>
          <cell r="I405" t="str">
            <v>Roberto Astudillo (Milagro)</v>
          </cell>
        </row>
        <row r="406">
          <cell r="A406" t="str">
            <v>U</v>
          </cell>
          <cell r="B406" t="str">
            <v>Ubesa</v>
          </cell>
          <cell r="C406">
            <v>200317</v>
          </cell>
          <cell r="D406" t="str">
            <v>1851</v>
          </cell>
          <cell r="E406">
            <v>34099</v>
          </cell>
          <cell r="F406" t="str">
            <v>SANTOS MORALES JULIO ENRIQUE</v>
          </cell>
          <cell r="G406">
            <v>908720311</v>
          </cell>
          <cell r="H406">
            <v>0</v>
          </cell>
          <cell r="I406" t="str">
            <v>Urdesa - Mirtos # 1103 y Jiguas</v>
          </cell>
          <cell r="J406" t="str">
            <v>383-572</v>
          </cell>
        </row>
        <row r="407">
          <cell r="A407" t="str">
            <v>U</v>
          </cell>
          <cell r="B407" t="str">
            <v>Ubesa</v>
          </cell>
          <cell r="C407">
            <v>600205</v>
          </cell>
          <cell r="D407" t="str">
            <v>2090</v>
          </cell>
          <cell r="E407">
            <v>27451</v>
          </cell>
          <cell r="F407" t="str">
            <v>SARES MONTECEL CESAR ROBERTO</v>
          </cell>
          <cell r="G407">
            <v>700121940</v>
          </cell>
          <cell r="H407">
            <v>64400180</v>
          </cell>
          <cell r="I407" t="str">
            <v>Junin y Pichincha (Machala)</v>
          </cell>
          <cell r="J407" t="str">
            <v>921-555</v>
          </cell>
        </row>
        <row r="408">
          <cell r="A408" t="str">
            <v>P</v>
          </cell>
          <cell r="B408" t="str">
            <v>Pormar</v>
          </cell>
          <cell r="C408">
            <v>100105</v>
          </cell>
          <cell r="D408" t="str">
            <v>1343</v>
          </cell>
          <cell r="E408">
            <v>34190</v>
          </cell>
          <cell r="F408" t="str">
            <v>SEGURA SEGURA GLIDER</v>
          </cell>
          <cell r="G408">
            <v>906347653</v>
          </cell>
          <cell r="H408">
            <v>0</v>
          </cell>
        </row>
        <row r="409">
          <cell r="A409" t="str">
            <v>U</v>
          </cell>
          <cell r="B409" t="str">
            <v>Ubesa</v>
          </cell>
          <cell r="C409">
            <v>200109</v>
          </cell>
          <cell r="D409" t="str">
            <v>1480</v>
          </cell>
          <cell r="E409">
            <v>31354</v>
          </cell>
          <cell r="F409" t="str">
            <v>SEGURA ZUNIGA HIRBIN</v>
          </cell>
          <cell r="G409">
            <v>902520550</v>
          </cell>
          <cell r="H409">
            <v>74540054</v>
          </cell>
          <cell r="I409" t="str">
            <v>Cdla. Ebanos</v>
          </cell>
          <cell r="J409" t="str">
            <v>309-608</v>
          </cell>
        </row>
        <row r="410">
          <cell r="A410" t="str">
            <v>U</v>
          </cell>
          <cell r="B410" t="str">
            <v>Ubesa</v>
          </cell>
          <cell r="C410">
            <v>600205</v>
          </cell>
          <cell r="D410" t="str">
            <v>2003</v>
          </cell>
          <cell r="E410">
            <v>25201</v>
          </cell>
          <cell r="F410" t="str">
            <v>SERRANO GUTIERREZ NENA ROSA</v>
          </cell>
          <cell r="G410">
            <v>700436306</v>
          </cell>
          <cell r="H410">
            <v>62450372</v>
          </cell>
          <cell r="I410" t="str">
            <v>Urb. Unioro mz. 15 solar 37-38 (Machala)</v>
          </cell>
          <cell r="J410" t="str">
            <v>938-674</v>
          </cell>
        </row>
        <row r="411">
          <cell r="A411" t="str">
            <v>U</v>
          </cell>
          <cell r="B411" t="str">
            <v>Ubesa</v>
          </cell>
          <cell r="C411">
            <v>200106</v>
          </cell>
          <cell r="D411" t="str">
            <v>1892</v>
          </cell>
          <cell r="E411">
            <v>34526</v>
          </cell>
          <cell r="F411" t="str">
            <v>SERRANO PALADINES LUIS</v>
          </cell>
          <cell r="G411">
            <v>914071196</v>
          </cell>
          <cell r="H411">
            <v>0</v>
          </cell>
          <cell r="I411" t="str">
            <v>Ebanos 103 entre Costanera y Malecón del Salado (Urdesa)</v>
          </cell>
          <cell r="J411" t="str">
            <v>386-009</v>
          </cell>
        </row>
        <row r="412">
          <cell r="A412" t="str">
            <v>U</v>
          </cell>
          <cell r="B412" t="str">
            <v>Ubesa</v>
          </cell>
          <cell r="C412">
            <v>200106</v>
          </cell>
          <cell r="D412" t="str">
            <v>1818</v>
          </cell>
          <cell r="E412">
            <v>33798</v>
          </cell>
          <cell r="F412" t="str">
            <v>SIGUENCIA MONTERO SEGUNDO R</v>
          </cell>
          <cell r="G412">
            <v>301089777</v>
          </cell>
          <cell r="H412">
            <v>926701412</v>
          </cell>
          <cell r="I412" t="str">
            <v>Manuel de J. Calle</v>
          </cell>
          <cell r="J412" t="str">
            <v>724-415</v>
          </cell>
        </row>
        <row r="413">
          <cell r="A413" t="str">
            <v>U</v>
          </cell>
          <cell r="B413" t="str">
            <v>Ubesa</v>
          </cell>
          <cell r="C413">
            <v>700102</v>
          </cell>
          <cell r="D413" t="str">
            <v>1629</v>
          </cell>
          <cell r="E413">
            <v>32853</v>
          </cell>
          <cell r="F413" t="str">
            <v>SILVA CEDENO NARCISA DE LOS REYES</v>
          </cell>
          <cell r="G413">
            <v>907809388</v>
          </cell>
          <cell r="H413">
            <v>79611391</v>
          </cell>
        </row>
        <row r="414">
          <cell r="A414" t="str">
            <v>U</v>
          </cell>
          <cell r="B414" t="str">
            <v>Ubesa</v>
          </cell>
          <cell r="C414">
            <v>400101</v>
          </cell>
          <cell r="D414" t="str">
            <v>1594</v>
          </cell>
          <cell r="E414">
            <v>32603</v>
          </cell>
          <cell r="F414" t="str">
            <v>SILVA CRUZ GRACE ELIZABETH</v>
          </cell>
          <cell r="G414">
            <v>906081898</v>
          </cell>
          <cell r="H414">
            <v>80572752</v>
          </cell>
          <cell r="I414" t="str">
            <v>La Saiba mz L v-5-6</v>
          </cell>
          <cell r="J414" t="str">
            <v>331-270</v>
          </cell>
        </row>
        <row r="415">
          <cell r="A415" t="str">
            <v>U</v>
          </cell>
          <cell r="B415" t="str">
            <v>Ubesa</v>
          </cell>
          <cell r="C415">
            <v>700102</v>
          </cell>
          <cell r="D415" t="str">
            <v>1056</v>
          </cell>
          <cell r="E415">
            <v>27292</v>
          </cell>
          <cell r="F415" t="str">
            <v>SILVA SANCHEZ JOSEFINA</v>
          </cell>
          <cell r="G415">
            <v>902560630</v>
          </cell>
          <cell r="H415">
            <v>63449619</v>
          </cell>
          <cell r="I415" t="str">
            <v>Fco. de Marcos 308 y Chile</v>
          </cell>
          <cell r="J415" t="str">
            <v>400-767</v>
          </cell>
        </row>
        <row r="416">
          <cell r="A416" t="str">
            <v>T</v>
          </cell>
          <cell r="B416" t="str">
            <v>Tallán</v>
          </cell>
          <cell r="C416">
            <v>100105</v>
          </cell>
          <cell r="D416" t="str">
            <v>5530</v>
          </cell>
          <cell r="E416">
            <v>34121</v>
          </cell>
          <cell r="F416" t="str">
            <v>SOLIS PINO MANUEL JAVIER</v>
          </cell>
          <cell r="G416">
            <v>908826639</v>
          </cell>
          <cell r="H416">
            <v>0</v>
          </cell>
        </row>
        <row r="417">
          <cell r="A417" t="str">
            <v>P</v>
          </cell>
          <cell r="B417" t="str">
            <v>Pormar</v>
          </cell>
          <cell r="C417">
            <v>100105</v>
          </cell>
          <cell r="D417" t="str">
            <v>1743</v>
          </cell>
          <cell r="E417">
            <v>33461</v>
          </cell>
          <cell r="F417" t="str">
            <v>SORIANO MATAMOROS MAXIMO EDUARDO</v>
          </cell>
          <cell r="G417">
            <v>904161262</v>
          </cell>
          <cell r="H417">
            <v>79522007</v>
          </cell>
        </row>
        <row r="418">
          <cell r="A418" t="str">
            <v>T</v>
          </cell>
          <cell r="B418" t="str">
            <v>Tallán</v>
          </cell>
          <cell r="C418">
            <v>100105</v>
          </cell>
          <cell r="D418" t="str">
            <v>5529</v>
          </cell>
          <cell r="E418">
            <v>34064</v>
          </cell>
          <cell r="F418" t="str">
            <v>SORIANO RODRIGUEZ JORGE</v>
          </cell>
          <cell r="G418">
            <v>915445233</v>
          </cell>
          <cell r="H418">
            <v>0</v>
          </cell>
        </row>
        <row r="419">
          <cell r="A419" t="str">
            <v>U</v>
          </cell>
          <cell r="B419" t="str">
            <v>Ubesa</v>
          </cell>
          <cell r="C419">
            <v>400101</v>
          </cell>
          <cell r="D419" t="str">
            <v>1129</v>
          </cell>
          <cell r="E419">
            <v>29034</v>
          </cell>
          <cell r="F419" t="str">
            <v>SORIANO SUAREZ FREDDY</v>
          </cell>
          <cell r="G419">
            <v>906376587</v>
          </cell>
          <cell r="H419">
            <v>78581564</v>
          </cell>
        </row>
        <row r="420">
          <cell r="A420" t="str">
            <v>U</v>
          </cell>
          <cell r="B420" t="str">
            <v>Ubesa</v>
          </cell>
          <cell r="C420">
            <v>600105</v>
          </cell>
          <cell r="D420" t="str">
            <v>1786</v>
          </cell>
          <cell r="E420">
            <v>33657</v>
          </cell>
          <cell r="F420" t="str">
            <v>SUAREZ HARO EDISON DAVID</v>
          </cell>
          <cell r="G420">
            <v>911264489</v>
          </cell>
          <cell r="H420">
            <v>88680739</v>
          </cell>
          <cell r="I420" t="str">
            <v>Samanes III  mz 12  v - 8</v>
          </cell>
        </row>
        <row r="421">
          <cell r="A421" t="str">
            <v>U</v>
          </cell>
          <cell r="B421" t="str">
            <v>Ubesa</v>
          </cell>
          <cell r="C421">
            <v>200317</v>
          </cell>
          <cell r="D421" t="str">
            <v>1283</v>
          </cell>
          <cell r="E421">
            <v>27392</v>
          </cell>
          <cell r="F421" t="str">
            <v>SUBIA CONTRERAS JORGE LUIS</v>
          </cell>
          <cell r="G421">
            <v>901887661</v>
          </cell>
          <cell r="H421">
            <v>72530295</v>
          </cell>
          <cell r="I421" t="str">
            <v>Floresta 1 mz.66 villa 18</v>
          </cell>
          <cell r="J421" t="str">
            <v>255-893</v>
          </cell>
        </row>
        <row r="422">
          <cell r="A422" t="str">
            <v>P</v>
          </cell>
          <cell r="B422" t="str">
            <v>Pormar</v>
          </cell>
          <cell r="C422">
            <v>100105</v>
          </cell>
          <cell r="D422" t="str">
            <v>5038</v>
          </cell>
          <cell r="E422">
            <v>34383</v>
          </cell>
          <cell r="F422" t="str">
            <v>SUMBA QUIMI CELLINI GUILLERMO</v>
          </cell>
          <cell r="G422">
            <v>916094394</v>
          </cell>
          <cell r="H422">
            <v>0</v>
          </cell>
        </row>
        <row r="423">
          <cell r="A423" t="str">
            <v>M</v>
          </cell>
          <cell r="B423" t="str">
            <v>Agmaresa</v>
          </cell>
          <cell r="C423">
            <v>100105</v>
          </cell>
          <cell r="D423" t="str">
            <v>1778</v>
          </cell>
          <cell r="E423">
            <v>33638</v>
          </cell>
          <cell r="F423" t="str">
            <v>TAPIA PARREÑO AUREOLA MARGARITA</v>
          </cell>
          <cell r="G423">
            <v>914607577</v>
          </cell>
          <cell r="H423">
            <v>927400150</v>
          </cell>
          <cell r="I423" t="str">
            <v>Alborada III etapa Mz BD villa 19</v>
          </cell>
          <cell r="J423">
            <v>396711</v>
          </cell>
        </row>
        <row r="424">
          <cell r="A424" t="str">
            <v>U</v>
          </cell>
          <cell r="B424" t="str">
            <v>Ubesa</v>
          </cell>
          <cell r="C424">
            <v>400106</v>
          </cell>
          <cell r="D424" t="str">
            <v>2145</v>
          </cell>
          <cell r="E424">
            <v>24286</v>
          </cell>
          <cell r="F424" t="str">
            <v>TITUANA GONZALEZ MANUEL ALBERTO</v>
          </cell>
          <cell r="G424">
            <v>700072192</v>
          </cell>
          <cell r="H424">
            <v>54370854</v>
          </cell>
          <cell r="I424" t="str">
            <v>Av. Madero Vargas 11va. oeste (Machala)</v>
          </cell>
          <cell r="J424" t="str">
            <v>920-931</v>
          </cell>
        </row>
        <row r="425">
          <cell r="A425" t="str">
            <v>P</v>
          </cell>
          <cell r="B425" t="str">
            <v>Pormar</v>
          </cell>
          <cell r="C425">
            <v>100105</v>
          </cell>
          <cell r="D425" t="str">
            <v>5022</v>
          </cell>
          <cell r="E425">
            <v>32948</v>
          </cell>
          <cell r="F425" t="str">
            <v>TOBAR BARRENO CARLOS HUMBERTO</v>
          </cell>
          <cell r="G425">
            <v>907283634</v>
          </cell>
          <cell r="H425">
            <v>80585040</v>
          </cell>
        </row>
        <row r="426">
          <cell r="A426" t="str">
            <v>U</v>
          </cell>
          <cell r="B426" t="str">
            <v>Ubesa</v>
          </cell>
          <cell r="C426">
            <v>600114</v>
          </cell>
          <cell r="D426" t="str">
            <v>1870</v>
          </cell>
          <cell r="E426">
            <v>34246</v>
          </cell>
          <cell r="F426" t="str">
            <v>TOLEDO MOLINEROS WASHINGTON CESAR</v>
          </cell>
          <cell r="G426">
            <v>908551088</v>
          </cell>
          <cell r="H426">
            <v>83624232</v>
          </cell>
          <cell r="I426" t="str">
            <v>Portete 4912 y la 24</v>
          </cell>
          <cell r="J426" t="str">
            <v>462-282</v>
          </cell>
        </row>
        <row r="427">
          <cell r="A427" t="str">
            <v>U</v>
          </cell>
          <cell r="B427" t="str">
            <v>Ubesa</v>
          </cell>
          <cell r="C427">
            <v>700102</v>
          </cell>
          <cell r="D427" t="str">
            <v>1443</v>
          </cell>
          <cell r="E427">
            <v>30648</v>
          </cell>
          <cell r="F427" t="str">
            <v>TORRES BRAVO ROBIN</v>
          </cell>
          <cell r="G427">
            <v>1200886008</v>
          </cell>
          <cell r="H427">
            <v>81562839</v>
          </cell>
          <cell r="I427" t="str">
            <v>Luchadores del Norte  mz 1944 v-30</v>
          </cell>
        </row>
        <row r="428">
          <cell r="A428" t="str">
            <v>U</v>
          </cell>
          <cell r="B428" t="str">
            <v>Ubesa</v>
          </cell>
          <cell r="C428">
            <v>300202</v>
          </cell>
          <cell r="D428" t="str">
            <v>2136</v>
          </cell>
          <cell r="E428">
            <v>28870</v>
          </cell>
          <cell r="F428" t="str">
            <v>TORRES COLLAHUAZO CARMEN YOLANDA</v>
          </cell>
          <cell r="G428">
            <v>700945157</v>
          </cell>
          <cell r="H428">
            <v>74542129</v>
          </cell>
          <cell r="I428" t="str">
            <v>8ava. Sur y 9na. Oeste (Machala)</v>
          </cell>
          <cell r="J428" t="str">
            <v>930-037</v>
          </cell>
        </row>
        <row r="429">
          <cell r="A429" t="str">
            <v>U</v>
          </cell>
          <cell r="B429" t="str">
            <v>Ubesa</v>
          </cell>
          <cell r="C429">
            <v>600104</v>
          </cell>
          <cell r="D429" t="str">
            <v>2072</v>
          </cell>
          <cell r="E429">
            <v>27420</v>
          </cell>
          <cell r="F429" t="str">
            <v>TORRES SEVERINO WULLMAN BOLIVAR</v>
          </cell>
          <cell r="G429">
            <v>701049363</v>
          </cell>
          <cell r="H429">
            <v>75580301</v>
          </cell>
          <cell r="I429" t="str">
            <v>Ciudadela Montebello mz 4  v - 46</v>
          </cell>
          <cell r="J429" t="str">
            <v>258-668</v>
          </cell>
        </row>
        <row r="430">
          <cell r="A430" t="str">
            <v>U</v>
          </cell>
          <cell r="B430" t="str">
            <v>Ubesa</v>
          </cell>
          <cell r="C430">
            <v>200517</v>
          </cell>
          <cell r="D430" t="str">
            <v>1633</v>
          </cell>
          <cell r="E430">
            <v>32888</v>
          </cell>
          <cell r="F430" t="str">
            <v>TORRES TORRES ORLANDO</v>
          </cell>
          <cell r="G430">
            <v>909360521</v>
          </cell>
          <cell r="H430">
            <v>0</v>
          </cell>
          <cell r="I430" t="str">
            <v>Alborada    mz. DE villa 4</v>
          </cell>
        </row>
        <row r="431">
          <cell r="A431" t="str">
            <v>F</v>
          </cell>
          <cell r="B431" t="str">
            <v>Friocont</v>
          </cell>
          <cell r="C431">
            <v>100105</v>
          </cell>
          <cell r="D431" t="str">
            <v>4538</v>
          </cell>
          <cell r="E431">
            <v>34449</v>
          </cell>
          <cell r="F431" t="str">
            <v>TRAVEZ MONTESDEOCA JAIME</v>
          </cell>
          <cell r="G431">
            <v>916094394</v>
          </cell>
          <cell r="H431">
            <v>84610059</v>
          </cell>
        </row>
        <row r="432">
          <cell r="A432" t="str">
            <v>U</v>
          </cell>
          <cell r="B432" t="str">
            <v>Ubesa</v>
          </cell>
          <cell r="C432">
            <v>600105</v>
          </cell>
          <cell r="D432" t="str">
            <v>1109</v>
          </cell>
          <cell r="E432">
            <v>28517</v>
          </cell>
          <cell r="F432" t="str">
            <v>URGILES ALVARADO ALONSO</v>
          </cell>
          <cell r="G432">
            <v>300426194</v>
          </cell>
          <cell r="H432">
            <v>73523782</v>
          </cell>
          <cell r="I432" t="str">
            <v xml:space="preserve">Alborada  IV etapa  mz FK v-12 </v>
          </cell>
          <cell r="J432" t="str">
            <v>239-872</v>
          </cell>
        </row>
        <row r="433">
          <cell r="A433" t="str">
            <v>U</v>
          </cell>
          <cell r="B433" t="str">
            <v>Ubesa</v>
          </cell>
          <cell r="C433">
            <v>600205</v>
          </cell>
          <cell r="D433" t="str">
            <v>2019</v>
          </cell>
          <cell r="E433">
            <v>28711</v>
          </cell>
          <cell r="F433" t="str">
            <v>VALAREZO RAMIREZ GONZALO RENE</v>
          </cell>
          <cell r="G433">
            <v>701163602</v>
          </cell>
          <cell r="H433">
            <v>78573527</v>
          </cell>
          <cell r="I433" t="str">
            <v>Arízaga y 10 de Agosto (Machala)</v>
          </cell>
        </row>
        <row r="434">
          <cell r="A434" t="str">
            <v>U</v>
          </cell>
          <cell r="B434" t="str">
            <v>Ubesa</v>
          </cell>
          <cell r="C434">
            <v>600205</v>
          </cell>
          <cell r="D434" t="str">
            <v>2008</v>
          </cell>
          <cell r="E434">
            <v>28569</v>
          </cell>
          <cell r="F434" t="str">
            <v>VALAREZO RAMIREZ JORGE EDUARDO</v>
          </cell>
          <cell r="G434">
            <v>700872229</v>
          </cell>
          <cell r="H434">
            <v>78530615</v>
          </cell>
          <cell r="I434" t="str">
            <v>Arízaga y 10 de Agosto (Machala)</v>
          </cell>
        </row>
        <row r="435">
          <cell r="A435" t="str">
            <v>U</v>
          </cell>
          <cell r="B435" t="str">
            <v>Ubesa</v>
          </cell>
          <cell r="C435">
            <v>200106</v>
          </cell>
          <cell r="D435" t="str">
            <v>2254</v>
          </cell>
          <cell r="E435">
            <v>32650</v>
          </cell>
          <cell r="F435" t="str">
            <v>VALAREZO VALDEZ WILFRIDO ARTURO</v>
          </cell>
          <cell r="G435">
            <v>701461055</v>
          </cell>
          <cell r="H435">
            <v>87590050</v>
          </cell>
          <cell r="I435" t="str">
            <v>11ava. Sur y 9na. Oeste (Machala)</v>
          </cell>
        </row>
        <row r="436">
          <cell r="A436" t="str">
            <v>U</v>
          </cell>
          <cell r="B436" t="str">
            <v>Ubesa</v>
          </cell>
          <cell r="C436">
            <v>200219</v>
          </cell>
          <cell r="D436" t="str">
            <v>2258</v>
          </cell>
          <cell r="E436">
            <v>32853</v>
          </cell>
          <cell r="F436" t="str">
            <v>VALDIVIEZO PEREIRA TAYLOR</v>
          </cell>
          <cell r="G436">
            <v>1102218490</v>
          </cell>
          <cell r="H436">
            <v>0</v>
          </cell>
          <cell r="I436" t="str">
            <v>2da. diagonal Sur y Buenavista (Machala)</v>
          </cell>
          <cell r="J436" t="str">
            <v>922-287</v>
          </cell>
        </row>
        <row r="437">
          <cell r="A437" t="str">
            <v>U</v>
          </cell>
          <cell r="B437" t="str">
            <v>Ubesa</v>
          </cell>
          <cell r="C437">
            <v>200106</v>
          </cell>
          <cell r="D437" t="str">
            <v>1777</v>
          </cell>
          <cell r="E437">
            <v>33659</v>
          </cell>
          <cell r="F437" t="str">
            <v>VALLADARES GONZALEZ ENRIQUE S</v>
          </cell>
          <cell r="G437">
            <v>701976086</v>
          </cell>
          <cell r="H437">
            <v>404040404</v>
          </cell>
          <cell r="I437" t="str">
            <v>Cdla. El Mamey (Babahoyo)</v>
          </cell>
          <cell r="J437" t="str">
            <v>733-911</v>
          </cell>
        </row>
        <row r="438">
          <cell r="A438" t="str">
            <v>U</v>
          </cell>
          <cell r="B438" t="str">
            <v>Ubesa</v>
          </cell>
          <cell r="C438">
            <v>600111</v>
          </cell>
          <cell r="D438" t="str">
            <v>0929</v>
          </cell>
          <cell r="E438">
            <v>34525</v>
          </cell>
          <cell r="F438" t="str">
            <v>VALLARINO PEET LUCIA</v>
          </cell>
          <cell r="G438">
            <v>904827359</v>
          </cell>
          <cell r="H438">
            <v>86550289</v>
          </cell>
        </row>
        <row r="439">
          <cell r="A439" t="str">
            <v>U</v>
          </cell>
          <cell r="B439" t="str">
            <v>Ubesa</v>
          </cell>
          <cell r="C439">
            <v>200517</v>
          </cell>
          <cell r="D439" t="str">
            <v>1819</v>
          </cell>
          <cell r="E439">
            <v>33806</v>
          </cell>
          <cell r="F439" t="str">
            <v>VALLEJO POZO ANGEL HELEODORO</v>
          </cell>
          <cell r="G439">
            <v>1202044863</v>
          </cell>
          <cell r="H439">
            <v>0</v>
          </cell>
          <cell r="I439" t="str">
            <v>Primavera I  mz. C-4 villa 4 (Durán)</v>
          </cell>
          <cell r="J439" t="str">
            <v>802-103</v>
          </cell>
        </row>
        <row r="440">
          <cell r="A440" t="str">
            <v>U</v>
          </cell>
          <cell r="B440" t="str">
            <v>Ubesa</v>
          </cell>
          <cell r="C440">
            <v>600105</v>
          </cell>
          <cell r="D440" t="str">
            <v>1711</v>
          </cell>
          <cell r="E440">
            <v>33240</v>
          </cell>
          <cell r="F440" t="str">
            <v>VALLEJO ROMERO ANGELA</v>
          </cell>
          <cell r="G440">
            <v>911098937</v>
          </cell>
          <cell r="H440">
            <v>906701139</v>
          </cell>
          <cell r="I440" t="str">
            <v>Sauces 1 mz 27 v - 9</v>
          </cell>
        </row>
        <row r="441">
          <cell r="A441" t="str">
            <v>U</v>
          </cell>
          <cell r="B441" t="str">
            <v>Ubesa</v>
          </cell>
          <cell r="C441">
            <v>700103</v>
          </cell>
          <cell r="D441" t="str">
            <v>1146</v>
          </cell>
          <cell r="E441">
            <v>22981</v>
          </cell>
          <cell r="F441" t="str">
            <v>VARGAS CAMPUZANO GUSTAVO</v>
          </cell>
          <cell r="G441">
            <v>900821828</v>
          </cell>
          <cell r="H441">
            <v>56330536</v>
          </cell>
        </row>
        <row r="442">
          <cell r="A442" t="str">
            <v>U</v>
          </cell>
          <cell r="B442" t="str">
            <v>Ubesa</v>
          </cell>
          <cell r="C442">
            <v>200106</v>
          </cell>
          <cell r="D442" t="str">
            <v>1544</v>
          </cell>
          <cell r="E442">
            <v>32063</v>
          </cell>
          <cell r="F442" t="str">
            <v>VARGAS ROMERO OSWALDO</v>
          </cell>
          <cell r="G442">
            <v>700840473</v>
          </cell>
          <cell r="H442">
            <v>87540281</v>
          </cell>
          <cell r="I442" t="str">
            <v>Calle Monte Bella mz. C1 villa 22</v>
          </cell>
          <cell r="J442" t="str">
            <v>254-850</v>
          </cell>
        </row>
        <row r="443">
          <cell r="A443" t="str">
            <v>U</v>
          </cell>
          <cell r="B443" t="str">
            <v>Ubesa</v>
          </cell>
          <cell r="C443">
            <v>600114</v>
          </cell>
          <cell r="D443" t="str">
            <v>1140</v>
          </cell>
          <cell r="E443">
            <v>27421</v>
          </cell>
          <cell r="F443" t="str">
            <v>VASCONEZ JIMENEZ ROSA</v>
          </cell>
          <cell r="G443">
            <v>905168407</v>
          </cell>
          <cell r="H443">
            <v>75530804</v>
          </cell>
          <cell r="I443" t="str">
            <v>Los Esteros mz 20A v - 26</v>
          </cell>
        </row>
        <row r="444">
          <cell r="A444" t="str">
            <v>U</v>
          </cell>
          <cell r="B444" t="str">
            <v>Ubesa</v>
          </cell>
          <cell r="C444">
            <v>200317</v>
          </cell>
          <cell r="D444" t="str">
            <v>1526</v>
          </cell>
          <cell r="E444">
            <v>31936</v>
          </cell>
          <cell r="F444" t="str">
            <v>VASQUEZ ALARCON RICARDO EFREN</v>
          </cell>
          <cell r="G444">
            <v>910163351</v>
          </cell>
          <cell r="H444">
            <v>84644774</v>
          </cell>
          <cell r="I444" t="str">
            <v>Aguirre # 1505 y Anteparas</v>
          </cell>
          <cell r="J444" t="str">
            <v>320-210</v>
          </cell>
        </row>
        <row r="445">
          <cell r="A445" t="str">
            <v>E</v>
          </cell>
          <cell r="B445" t="str">
            <v>Tecnielec</v>
          </cell>
          <cell r="C445">
            <v>100105</v>
          </cell>
          <cell r="D445" t="str">
            <v>1939</v>
          </cell>
          <cell r="E445">
            <v>32997</v>
          </cell>
          <cell r="F445" t="str">
            <v>VASQUEZ BRAVO BLANCA</v>
          </cell>
          <cell r="G445">
            <v>906522271</v>
          </cell>
          <cell r="H445">
            <v>78585043</v>
          </cell>
        </row>
        <row r="446">
          <cell r="A446" t="str">
            <v>U</v>
          </cell>
          <cell r="B446" t="str">
            <v>Ubesa</v>
          </cell>
          <cell r="C446">
            <v>200106</v>
          </cell>
          <cell r="D446" t="str">
            <v>2296</v>
          </cell>
          <cell r="E446">
            <v>34197</v>
          </cell>
          <cell r="F446" t="str">
            <v>VEINTIMILLA MOLINA GEOVANNY A.</v>
          </cell>
          <cell r="G446">
            <v>1102595921</v>
          </cell>
          <cell r="H446">
            <v>906802693</v>
          </cell>
          <cell r="I446" t="str">
            <v>Cdla. A. Pesantes mz. F2 villa 17 (Machala)</v>
          </cell>
        </row>
        <row r="447">
          <cell r="A447" t="str">
            <v>T</v>
          </cell>
          <cell r="B447" t="str">
            <v>Tallán</v>
          </cell>
          <cell r="C447">
            <v>100105</v>
          </cell>
          <cell r="D447" t="str">
            <v>5514</v>
          </cell>
          <cell r="E447">
            <v>32448</v>
          </cell>
          <cell r="F447" t="str">
            <v>VELASCO ROMERO JOSE ERNESTO</v>
          </cell>
          <cell r="G447">
            <v>909668493</v>
          </cell>
          <cell r="H447">
            <v>886803056</v>
          </cell>
        </row>
        <row r="448">
          <cell r="A448" t="str">
            <v>U</v>
          </cell>
          <cell r="B448" t="str">
            <v>Ubesa</v>
          </cell>
          <cell r="C448">
            <v>200219</v>
          </cell>
          <cell r="D448" t="str">
            <v>2266</v>
          </cell>
          <cell r="E448">
            <v>33252</v>
          </cell>
          <cell r="F448" t="str">
            <v>VELEZ LOAYZA LUIS EDUARDO</v>
          </cell>
          <cell r="G448">
            <v>1102096607</v>
          </cell>
          <cell r="H448">
            <v>96300143</v>
          </cell>
          <cell r="I448" t="str">
            <v>8ava. Norte y Juan Montalvo (Machala)</v>
          </cell>
        </row>
        <row r="449">
          <cell r="A449" t="str">
            <v>U</v>
          </cell>
          <cell r="B449" t="str">
            <v>Ubesa</v>
          </cell>
          <cell r="C449">
            <v>600114</v>
          </cell>
          <cell r="D449" t="str">
            <v>2295</v>
          </cell>
          <cell r="E449">
            <v>34100</v>
          </cell>
          <cell r="F449" t="str">
            <v>VELEZ MATOS MIGUEL EDUARDO</v>
          </cell>
          <cell r="G449">
            <v>905947388</v>
          </cell>
          <cell r="H449">
            <v>745701100</v>
          </cell>
          <cell r="I449" t="str">
            <v>Las Brizas mz C - 11 v - 7</v>
          </cell>
          <cell r="J449" t="str">
            <v>241-240</v>
          </cell>
        </row>
        <row r="450">
          <cell r="A450" t="str">
            <v>M</v>
          </cell>
          <cell r="B450" t="str">
            <v>Agmaresa</v>
          </cell>
          <cell r="C450">
            <v>100105</v>
          </cell>
          <cell r="D450" t="str">
            <v>1873</v>
          </cell>
          <cell r="E450">
            <v>34337</v>
          </cell>
          <cell r="F450" t="str">
            <v>VELEZ PEREZ MIGUEL</v>
          </cell>
          <cell r="G450">
            <v>911764975</v>
          </cell>
          <cell r="H450">
            <v>0</v>
          </cell>
        </row>
        <row r="451">
          <cell r="A451" t="str">
            <v>M</v>
          </cell>
          <cell r="B451" t="str">
            <v>Agmaresa</v>
          </cell>
          <cell r="C451">
            <v>100105</v>
          </cell>
          <cell r="D451" t="str">
            <v>1871</v>
          </cell>
          <cell r="E451">
            <v>34281</v>
          </cell>
          <cell r="F451" t="str">
            <v>VELEZ SALTOS MIRIAN</v>
          </cell>
          <cell r="G451">
            <v>1202123889</v>
          </cell>
          <cell r="H451">
            <v>916600983</v>
          </cell>
        </row>
        <row r="452">
          <cell r="A452" t="str">
            <v>U</v>
          </cell>
          <cell r="B452" t="str">
            <v>Ubesa</v>
          </cell>
          <cell r="C452">
            <v>200106</v>
          </cell>
          <cell r="D452" t="str">
            <v>1512</v>
          </cell>
          <cell r="E452">
            <v>31782</v>
          </cell>
          <cell r="F452" t="str">
            <v>VELOZ GARCIA NESTOR GUILLERMO</v>
          </cell>
          <cell r="G452">
            <v>1201882345</v>
          </cell>
          <cell r="H452">
            <v>87623135</v>
          </cell>
          <cell r="I452" t="str">
            <v>Cdla. 10 de Noviembre calle Juan Montalvo</v>
          </cell>
        </row>
        <row r="453">
          <cell r="A453" t="str">
            <v>U</v>
          </cell>
          <cell r="B453" t="str">
            <v>Ubesa</v>
          </cell>
          <cell r="C453">
            <v>600108</v>
          </cell>
          <cell r="D453" t="str">
            <v>1877</v>
          </cell>
          <cell r="E453">
            <v>34344</v>
          </cell>
          <cell r="F453" t="str">
            <v>VELOZ VALAREZO EVA</v>
          </cell>
          <cell r="G453">
            <v>916207293</v>
          </cell>
          <cell r="H453">
            <v>937500494</v>
          </cell>
          <cell r="I453" t="str">
            <v>Guasmo Norte mz Z solar 421</v>
          </cell>
        </row>
        <row r="454">
          <cell r="A454" t="str">
            <v>F</v>
          </cell>
          <cell r="B454" t="str">
            <v>Friocont</v>
          </cell>
          <cell r="C454">
            <v>100105</v>
          </cell>
          <cell r="D454" t="str">
            <v>5023</v>
          </cell>
          <cell r="E454">
            <v>32960</v>
          </cell>
          <cell r="F454" t="str">
            <v>VERA CASTRO WILLIAM JACINTO</v>
          </cell>
          <cell r="G454">
            <v>910837251</v>
          </cell>
          <cell r="H454">
            <v>0</v>
          </cell>
        </row>
        <row r="455">
          <cell r="A455" t="str">
            <v>U</v>
          </cell>
          <cell r="B455" t="str">
            <v>Ubesa</v>
          </cell>
          <cell r="C455">
            <v>700102</v>
          </cell>
          <cell r="D455" t="str">
            <v>1728</v>
          </cell>
          <cell r="E455">
            <v>33392</v>
          </cell>
          <cell r="F455" t="str">
            <v>VERA CEDENO LISSETTE MARI</v>
          </cell>
          <cell r="G455">
            <v>1307493054</v>
          </cell>
          <cell r="H455">
            <v>917302717</v>
          </cell>
        </row>
        <row r="456">
          <cell r="A456" t="str">
            <v>U</v>
          </cell>
          <cell r="B456" t="str">
            <v>Ubesa</v>
          </cell>
          <cell r="C456">
            <v>200517</v>
          </cell>
          <cell r="D456" t="str">
            <v>1548</v>
          </cell>
          <cell r="E456">
            <v>32092</v>
          </cell>
          <cell r="F456" t="str">
            <v>VERA CORNEJO JOSE ENRIQUE</v>
          </cell>
          <cell r="G456">
            <v>1201667084</v>
          </cell>
          <cell r="H456">
            <v>87631739</v>
          </cell>
          <cell r="I456" t="str">
            <v>Atahualpa # 315 y Calderón</v>
          </cell>
          <cell r="J456" t="str">
            <v>970-314</v>
          </cell>
        </row>
        <row r="457">
          <cell r="A457" t="str">
            <v>U</v>
          </cell>
          <cell r="B457" t="str">
            <v>Ubesa</v>
          </cell>
          <cell r="C457">
            <v>200517</v>
          </cell>
          <cell r="D457" t="str">
            <v>2046</v>
          </cell>
          <cell r="E457">
            <v>28226</v>
          </cell>
          <cell r="F457" t="str">
            <v>VERA LAJE NELSON POLICARPO</v>
          </cell>
          <cell r="G457">
            <v>902006766</v>
          </cell>
          <cell r="H457">
            <v>77450375</v>
          </cell>
        </row>
        <row r="458">
          <cell r="A458" t="str">
            <v>U</v>
          </cell>
          <cell r="B458" t="str">
            <v>Ubesa</v>
          </cell>
          <cell r="C458">
            <v>600105</v>
          </cell>
          <cell r="D458" t="str">
            <v>1879</v>
          </cell>
          <cell r="E458">
            <v>34372</v>
          </cell>
          <cell r="F458" t="str">
            <v>VERA RAMIREZ ELI BLANCH</v>
          </cell>
          <cell r="G458">
            <v>915936058</v>
          </cell>
          <cell r="H458">
            <v>947400275</v>
          </cell>
          <cell r="I458" t="str">
            <v>26 #3027 y Medardo Angel Silva</v>
          </cell>
          <cell r="J458" t="str">
            <v>473-277</v>
          </cell>
        </row>
        <row r="459">
          <cell r="A459" t="str">
            <v>U</v>
          </cell>
          <cell r="B459" t="str">
            <v>Ubesa</v>
          </cell>
          <cell r="C459">
            <v>200106</v>
          </cell>
          <cell r="D459" t="str">
            <v>1883</v>
          </cell>
          <cell r="E459">
            <v>34393</v>
          </cell>
          <cell r="F459" t="str">
            <v>VERGARA VALAREZO JENNY</v>
          </cell>
          <cell r="G459">
            <v>1202199210</v>
          </cell>
          <cell r="H459">
            <v>0</v>
          </cell>
        </row>
        <row r="460">
          <cell r="A460" t="str">
            <v>U</v>
          </cell>
          <cell r="B460" t="str">
            <v>Ubesa</v>
          </cell>
          <cell r="C460">
            <v>200106</v>
          </cell>
          <cell r="D460" t="str">
            <v>2232</v>
          </cell>
          <cell r="E460">
            <v>31964</v>
          </cell>
          <cell r="F460" t="str">
            <v>VICTOR BERNABE JUAN DE DIOS</v>
          </cell>
          <cell r="G460">
            <v>701585549</v>
          </cell>
          <cell r="H460">
            <v>87610087</v>
          </cell>
        </row>
        <row r="461">
          <cell r="A461" t="str">
            <v>U</v>
          </cell>
          <cell r="B461" t="str">
            <v>Ubesa</v>
          </cell>
          <cell r="C461">
            <v>200517</v>
          </cell>
          <cell r="D461" t="str">
            <v>1716</v>
          </cell>
          <cell r="E461">
            <v>33343</v>
          </cell>
          <cell r="F461" t="str">
            <v>VICUNA OROSCO CLEMENTE</v>
          </cell>
          <cell r="G461">
            <v>910737147</v>
          </cell>
          <cell r="H461">
            <v>0</v>
          </cell>
        </row>
        <row r="462">
          <cell r="A462" t="str">
            <v>T</v>
          </cell>
          <cell r="B462" t="str">
            <v>Tallán</v>
          </cell>
          <cell r="C462">
            <v>100105</v>
          </cell>
          <cell r="D462" t="str">
            <v>5533</v>
          </cell>
          <cell r="E462">
            <v>34211</v>
          </cell>
          <cell r="F462" t="str">
            <v>VILEMA REYNA VICTOR EMILIO</v>
          </cell>
          <cell r="G462">
            <v>912813896</v>
          </cell>
          <cell r="H462">
            <v>0</v>
          </cell>
        </row>
        <row r="463">
          <cell r="A463" t="str">
            <v>S</v>
          </cell>
          <cell r="B463" t="str">
            <v>Standard</v>
          </cell>
          <cell r="C463">
            <v>400101</v>
          </cell>
          <cell r="D463" t="str">
            <v>1070</v>
          </cell>
          <cell r="E463">
            <v>24022</v>
          </cell>
          <cell r="F463" t="str">
            <v>VILLACIS GARCIA GABRIEL</v>
          </cell>
          <cell r="G463">
            <v>900205600</v>
          </cell>
          <cell r="H463">
            <v>65471367</v>
          </cell>
          <cell r="I463" t="str">
            <v>Alborada VI etapa mz.624 villa 18</v>
          </cell>
          <cell r="J463" t="str">
            <v>273-979</v>
          </cell>
        </row>
        <row r="464">
          <cell r="A464" t="str">
            <v>T</v>
          </cell>
          <cell r="B464" t="str">
            <v>Tallán</v>
          </cell>
          <cell r="C464">
            <v>100105</v>
          </cell>
          <cell r="D464" t="str">
            <v>5534</v>
          </cell>
          <cell r="E464">
            <v>34204</v>
          </cell>
          <cell r="F464" t="str">
            <v>VILLAMAR NAVARRETE ANGEL RAFAEL</v>
          </cell>
          <cell r="G464">
            <v>1202953764</v>
          </cell>
          <cell r="H464">
            <v>0</v>
          </cell>
        </row>
        <row r="465">
          <cell r="A465" t="str">
            <v>E</v>
          </cell>
          <cell r="B465" t="str">
            <v>Tecnielec</v>
          </cell>
          <cell r="C465">
            <v>100105</v>
          </cell>
          <cell r="D465" t="str">
            <v>4004</v>
          </cell>
          <cell r="E465">
            <v>32471</v>
          </cell>
          <cell r="F465" t="str">
            <v>VILLARREAL FALCONI NESTOR</v>
          </cell>
          <cell r="G465">
            <v>902295435</v>
          </cell>
          <cell r="H465">
            <v>63460421</v>
          </cell>
        </row>
        <row r="466">
          <cell r="A466" t="str">
            <v>U</v>
          </cell>
          <cell r="B466" t="str">
            <v>Ubesa</v>
          </cell>
          <cell r="C466">
            <v>600105</v>
          </cell>
          <cell r="D466" t="str">
            <v>1012</v>
          </cell>
          <cell r="E466">
            <v>28229</v>
          </cell>
          <cell r="F466" t="str">
            <v>VILLON ESPINOZA MANUEL ARTURO</v>
          </cell>
          <cell r="G466">
            <v>904758919</v>
          </cell>
          <cell r="H466">
            <v>74530097</v>
          </cell>
          <cell r="I466" t="str">
            <v>Guayacanes mz 87 v - 6</v>
          </cell>
          <cell r="J466" t="str">
            <v>820-747</v>
          </cell>
        </row>
        <row r="467">
          <cell r="A467" t="str">
            <v>P</v>
          </cell>
          <cell r="B467" t="str">
            <v>Pormar</v>
          </cell>
          <cell r="C467">
            <v>100105</v>
          </cell>
          <cell r="D467" t="str">
            <v>1366</v>
          </cell>
          <cell r="E467">
            <v>34190</v>
          </cell>
          <cell r="F467" t="str">
            <v>VILLON PEREDO ROMULO</v>
          </cell>
          <cell r="G467">
            <v>900368515</v>
          </cell>
          <cell r="H467">
            <v>0</v>
          </cell>
        </row>
        <row r="468">
          <cell r="A468" t="str">
            <v>U</v>
          </cell>
          <cell r="B468" t="str">
            <v>Ubesa</v>
          </cell>
          <cell r="C468">
            <v>600105</v>
          </cell>
          <cell r="D468" t="str">
            <v>1044</v>
          </cell>
          <cell r="E468">
            <v>28766</v>
          </cell>
          <cell r="F468" t="str">
            <v>VINCES BUSTAMANTE RUDDY ALEXIS</v>
          </cell>
          <cell r="G468">
            <v>1200884631</v>
          </cell>
          <cell r="H468">
            <v>78565521</v>
          </cell>
          <cell r="I468" t="str">
            <v>Guangala mz E-46 v-22</v>
          </cell>
          <cell r="J468" t="str">
            <v>441-368</v>
          </cell>
        </row>
        <row r="469">
          <cell r="A469" t="str">
            <v>U</v>
          </cell>
          <cell r="B469" t="str">
            <v>Ubesa</v>
          </cell>
          <cell r="C469">
            <v>400101</v>
          </cell>
          <cell r="D469" t="str">
            <v>1820</v>
          </cell>
          <cell r="E469">
            <v>33806</v>
          </cell>
          <cell r="F469" t="str">
            <v>VIZCAINO CABEZAS DIEGO ALFONSO</v>
          </cell>
          <cell r="G469">
            <v>1709135279</v>
          </cell>
          <cell r="H469">
            <v>0</v>
          </cell>
        </row>
        <row r="470">
          <cell r="A470" t="str">
            <v>U</v>
          </cell>
          <cell r="B470" t="str">
            <v>Ubesa</v>
          </cell>
          <cell r="C470">
            <v>200317</v>
          </cell>
          <cell r="D470" t="str">
            <v>1816</v>
          </cell>
          <cell r="E470">
            <v>33777</v>
          </cell>
          <cell r="F470" t="str">
            <v>WEISSON RUGEL SEGUNDO BENJAMIN</v>
          </cell>
          <cell r="G470">
            <v>908897275</v>
          </cell>
          <cell r="H470">
            <v>0</v>
          </cell>
          <cell r="I470" t="str">
            <v>Sauces II mz F61 villa 8</v>
          </cell>
          <cell r="J470" t="str">
            <v>236-211</v>
          </cell>
        </row>
        <row r="471">
          <cell r="A471" t="str">
            <v>U</v>
          </cell>
          <cell r="B471" t="str">
            <v>Ubesa</v>
          </cell>
          <cell r="C471">
            <v>200115</v>
          </cell>
          <cell r="D471" t="str">
            <v>1771</v>
          </cell>
          <cell r="E471">
            <v>33584</v>
          </cell>
          <cell r="F471" t="str">
            <v>WONSANG SANCHEZ CESAR E</v>
          </cell>
          <cell r="G471">
            <v>904797388</v>
          </cell>
          <cell r="H471">
            <v>0</v>
          </cell>
        </row>
        <row r="472">
          <cell r="A472" t="str">
            <v>U</v>
          </cell>
          <cell r="B472" t="str">
            <v>Ubesa</v>
          </cell>
          <cell r="C472">
            <v>200106</v>
          </cell>
          <cell r="D472" t="str">
            <v>1600</v>
          </cell>
          <cell r="E472">
            <v>32664</v>
          </cell>
          <cell r="F472" t="str">
            <v>YEPEZ HIDALGO LENIN AGUSTIN</v>
          </cell>
          <cell r="G472">
            <v>910485663</v>
          </cell>
          <cell r="H472">
            <v>0</v>
          </cell>
          <cell r="I472" t="str">
            <v>Cdla. Los Cañaverales villa 7 (Milagro)</v>
          </cell>
        </row>
        <row r="473">
          <cell r="A473" t="str">
            <v>U</v>
          </cell>
          <cell r="B473" t="str">
            <v>Ubesa</v>
          </cell>
          <cell r="C473">
            <v>200106</v>
          </cell>
          <cell r="D473" t="str">
            <v>1768</v>
          </cell>
          <cell r="E473">
            <v>33553</v>
          </cell>
          <cell r="F473" t="str">
            <v>ZAMBRANO GARCIA HUGO</v>
          </cell>
          <cell r="G473">
            <v>1202535066</v>
          </cell>
          <cell r="H473">
            <v>916702203</v>
          </cell>
        </row>
        <row r="474">
          <cell r="A474" t="str">
            <v>U</v>
          </cell>
          <cell r="B474" t="str">
            <v>Ubesa</v>
          </cell>
          <cell r="C474">
            <v>400105</v>
          </cell>
          <cell r="D474" t="str">
            <v>1282</v>
          </cell>
          <cell r="E474">
            <v>28855</v>
          </cell>
          <cell r="F474" t="str">
            <v>ZAMORA MARQUEZ EDWIN LEONIDAS</v>
          </cell>
          <cell r="G474">
            <v>901021659</v>
          </cell>
          <cell r="H474">
            <v>7452233</v>
          </cell>
        </row>
        <row r="475">
          <cell r="A475" t="str">
            <v>M</v>
          </cell>
          <cell r="B475" t="str">
            <v>Agmaresa</v>
          </cell>
          <cell r="C475">
            <v>100105</v>
          </cell>
          <cell r="D475" t="str">
            <v>1938</v>
          </cell>
          <cell r="E475">
            <v>32964</v>
          </cell>
          <cell r="F475" t="str">
            <v>ZAVALA DEL CASTILLO JENNY</v>
          </cell>
          <cell r="G475">
            <v>910568377</v>
          </cell>
          <cell r="H475">
            <v>87652187</v>
          </cell>
        </row>
        <row r="476">
          <cell r="A476" t="str">
            <v>U</v>
          </cell>
          <cell r="B476" t="str">
            <v>Ubesa</v>
          </cell>
          <cell r="C476">
            <v>200517</v>
          </cell>
          <cell r="D476" t="str">
            <v>1762</v>
          </cell>
          <cell r="E476">
            <v>33525</v>
          </cell>
          <cell r="F476" t="str">
            <v>ZEAS SANCHEZ LUIS</v>
          </cell>
          <cell r="G476">
            <v>911048569</v>
          </cell>
          <cell r="H476">
            <v>0</v>
          </cell>
        </row>
        <row r="477">
          <cell r="A477" t="str">
            <v>U</v>
          </cell>
          <cell r="B477" t="str">
            <v>Ubesa</v>
          </cell>
          <cell r="C477">
            <v>200317</v>
          </cell>
          <cell r="D477" t="str">
            <v>1747</v>
          </cell>
          <cell r="E477">
            <v>33471</v>
          </cell>
          <cell r="F477" t="str">
            <v>ZUMBA JUELA CARLOS AMEN</v>
          </cell>
          <cell r="G477">
            <v>300843547</v>
          </cell>
          <cell r="H477">
            <v>0</v>
          </cell>
          <cell r="I477" t="str">
            <v>Simón Bolivar y 25 de Agosto (El Triunfo)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715A-2D2D-4E2F-A8F0-62DFD15AC940}">
  <dimension ref="A1"/>
  <sheetViews>
    <sheetView showGridLines="0" tabSelected="1" zoomScale="118" zoomScaleNormal="118" workbookViewId="0"/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1EE3-25A4-4CD0-A3C0-B68597D2E67E}">
  <sheetPr>
    <pageSetUpPr fitToPage="1"/>
  </sheetPr>
  <dimension ref="A1:M67"/>
  <sheetViews>
    <sheetView showGridLines="0" zoomScale="80" zoomScaleNormal="80" workbookViewId="0">
      <selection activeCell="C12" sqref="C12"/>
    </sheetView>
  </sheetViews>
  <sheetFormatPr baseColWidth="10" defaultColWidth="11.5703125" defaultRowHeight="19.5" x14ac:dyDescent="0.25"/>
  <cols>
    <col min="1" max="1" width="0.7109375" style="8" customWidth="1"/>
    <col min="2" max="2" width="34.7109375" style="8" customWidth="1"/>
    <col min="3" max="4" width="29" style="8" customWidth="1"/>
    <col min="5" max="5" width="11.42578125" style="8" hidden="1" customWidth="1"/>
    <col min="6" max="6" width="22.7109375" style="8" customWidth="1"/>
    <col min="7" max="7" width="24" style="8" customWidth="1"/>
    <col min="8" max="8" width="48.5703125" style="8" customWidth="1"/>
    <col min="9" max="9" width="11.5703125" style="8"/>
    <col min="10" max="10" width="17.140625" style="8" bestFit="1" customWidth="1"/>
    <col min="11" max="11" width="15.28515625" style="8" customWidth="1"/>
    <col min="12" max="16384" width="11.5703125" style="8"/>
  </cols>
  <sheetData>
    <row r="1" spans="1:13" ht="73.5" customHeight="1" x14ac:dyDescent="0.25">
      <c r="B1" s="456" t="s">
        <v>443</v>
      </c>
      <c r="C1" s="457"/>
      <c r="D1" s="102"/>
      <c r="E1" s="102"/>
      <c r="F1" s="102"/>
      <c r="G1" s="120"/>
    </row>
    <row r="2" spans="1:13" s="9" customFormat="1" x14ac:dyDescent="0.25">
      <c r="B2" s="25"/>
      <c r="C2" s="26"/>
      <c r="D2" s="26"/>
      <c r="E2" s="26"/>
      <c r="F2" s="27"/>
      <c r="G2" s="28"/>
      <c r="H2" s="10"/>
      <c r="I2" s="8"/>
      <c r="J2" s="8"/>
      <c r="K2" s="8"/>
      <c r="L2" s="8"/>
      <c r="M2" s="8"/>
    </row>
    <row r="3" spans="1:13" s="9" customFormat="1" x14ac:dyDescent="0.25">
      <c r="A3" s="103"/>
      <c r="B3" s="458" t="s">
        <v>0</v>
      </c>
      <c r="C3" s="459"/>
      <c r="D3" s="459"/>
      <c r="E3" s="459"/>
      <c r="F3" s="459"/>
      <c r="G3" s="460"/>
      <c r="H3" s="10"/>
      <c r="I3" s="8"/>
      <c r="J3" s="8"/>
      <c r="K3" s="8"/>
      <c r="L3" s="8"/>
      <c r="M3" s="8"/>
    </row>
    <row r="4" spans="1:13" s="9" customFormat="1" x14ac:dyDescent="0.25">
      <c r="A4" s="103"/>
      <c r="B4" s="458" t="s">
        <v>1</v>
      </c>
      <c r="C4" s="459"/>
      <c r="D4" s="459"/>
      <c r="E4" s="459"/>
      <c r="F4" s="459"/>
      <c r="G4" s="460"/>
      <c r="H4" s="10"/>
      <c r="I4" s="8"/>
      <c r="J4" s="8"/>
      <c r="K4" s="8"/>
      <c r="L4" s="8"/>
      <c r="M4" s="8"/>
    </row>
    <row r="5" spans="1:13" s="9" customFormat="1" x14ac:dyDescent="0.25">
      <c r="A5" s="103"/>
      <c r="B5" s="458" t="s">
        <v>444</v>
      </c>
      <c r="C5" s="459"/>
      <c r="D5" s="459"/>
      <c r="E5" s="459"/>
      <c r="F5" s="459"/>
      <c r="G5" s="460"/>
      <c r="H5" s="10"/>
      <c r="I5" s="8"/>
      <c r="J5" s="8"/>
      <c r="K5" s="8"/>
      <c r="L5" s="8"/>
      <c r="M5" s="8"/>
    </row>
    <row r="6" spans="1:13" s="9" customFormat="1" x14ac:dyDescent="0.25">
      <c r="A6" s="103"/>
      <c r="B6" s="461" t="s">
        <v>2</v>
      </c>
      <c r="C6" s="462"/>
      <c r="D6" s="462"/>
      <c r="E6" s="462"/>
      <c r="F6" s="462"/>
      <c r="G6" s="463"/>
      <c r="H6" s="10"/>
      <c r="I6" s="8"/>
      <c r="J6" s="8"/>
      <c r="K6" s="8"/>
      <c r="L6" s="8"/>
      <c r="M6" s="8"/>
    </row>
    <row r="7" spans="1:13" s="9" customFormat="1" x14ac:dyDescent="0.25">
      <c r="A7" s="103"/>
      <c r="B7" s="104"/>
      <c r="C7" s="105"/>
      <c r="D7" s="106"/>
      <c r="E7" s="105"/>
      <c r="F7" s="105"/>
      <c r="G7" s="107"/>
      <c r="H7" s="11"/>
      <c r="I7" s="8"/>
      <c r="J7" s="8"/>
      <c r="K7" s="8"/>
      <c r="L7" s="8"/>
      <c r="M7" s="8"/>
    </row>
    <row r="8" spans="1:13" s="9" customFormat="1" ht="23.25" x14ac:dyDescent="0.25">
      <c r="A8" s="103"/>
      <c r="B8" s="108"/>
      <c r="C8" s="109" t="s">
        <v>3</v>
      </c>
      <c r="D8" s="109" t="s">
        <v>3</v>
      </c>
      <c r="E8" s="109"/>
      <c r="F8" s="109" t="s">
        <v>4</v>
      </c>
      <c r="G8" s="110" t="s">
        <v>5</v>
      </c>
      <c r="H8" s="12"/>
      <c r="I8" s="8"/>
      <c r="J8" s="8"/>
      <c r="K8" s="8"/>
      <c r="L8" s="8"/>
      <c r="M8" s="8"/>
    </row>
    <row r="9" spans="1:13" s="9" customFormat="1" ht="23.25" x14ac:dyDescent="0.25">
      <c r="A9" s="103"/>
      <c r="B9" s="108"/>
      <c r="C9" s="111" t="s">
        <v>6</v>
      </c>
      <c r="D9" s="109" t="s">
        <v>7</v>
      </c>
      <c r="E9" s="112"/>
      <c r="F9" s="111" t="s">
        <v>8</v>
      </c>
      <c r="G9" s="113" t="s">
        <v>9</v>
      </c>
      <c r="H9" s="13"/>
      <c r="I9" s="8"/>
      <c r="J9" s="8"/>
      <c r="K9" s="8"/>
      <c r="L9" s="8"/>
      <c r="M9" s="8"/>
    </row>
    <row r="10" spans="1:13" s="9" customFormat="1" ht="23.25" x14ac:dyDescent="0.25">
      <c r="A10" s="103"/>
      <c r="B10" s="114" t="s">
        <v>10</v>
      </c>
      <c r="C10" s="115">
        <v>871752.11</v>
      </c>
      <c r="D10" s="115">
        <v>5460187.21</v>
      </c>
      <c r="E10" s="116"/>
      <c r="F10" s="117">
        <f>SUM(C10:E10)</f>
        <v>6331939.3200000003</v>
      </c>
      <c r="G10" s="118">
        <f>C10/F10</f>
        <v>0.13767537336412755</v>
      </c>
      <c r="H10" s="14"/>
      <c r="I10" s="15"/>
      <c r="J10" s="5"/>
      <c r="K10" s="8"/>
      <c r="L10" s="8"/>
      <c r="M10" s="8"/>
    </row>
    <row r="11" spans="1:13" s="9" customFormat="1" ht="23.25" x14ac:dyDescent="0.25">
      <c r="A11" s="103"/>
      <c r="B11" s="114" t="s">
        <v>11</v>
      </c>
      <c r="C11" s="115">
        <v>536317094.2100004</v>
      </c>
      <c r="D11" s="115">
        <v>655881054.80999887</v>
      </c>
      <c r="E11" s="117"/>
      <c r="F11" s="117">
        <f>SUM(C11:E11)</f>
        <v>1192198149.0199993</v>
      </c>
      <c r="G11" s="118">
        <f>C11/F11</f>
        <v>0.44985566757577949</v>
      </c>
      <c r="H11" s="14"/>
      <c r="I11" s="8"/>
      <c r="J11" s="8"/>
      <c r="K11" s="8"/>
      <c r="L11" s="8"/>
      <c r="M11" s="8"/>
    </row>
    <row r="12" spans="1:13" s="9" customFormat="1" ht="23.25" x14ac:dyDescent="0.25">
      <c r="A12" s="103"/>
      <c r="B12" s="119" t="s">
        <v>12</v>
      </c>
      <c r="C12" s="115">
        <f>SUM(C10:C11)</f>
        <v>537188846.32000041</v>
      </c>
      <c r="D12" s="115">
        <f>SUM(D10:D11)</f>
        <v>661341242.01999891</v>
      </c>
      <c r="E12" s="115"/>
      <c r="F12" s="117">
        <f>SUM(F10:F11)</f>
        <v>1198530088.3399992</v>
      </c>
      <c r="G12" s="118">
        <f>C12/F12</f>
        <v>0.44820639176778898</v>
      </c>
      <c r="H12" s="14"/>
      <c r="I12" s="8"/>
      <c r="J12" s="6"/>
      <c r="K12" s="8"/>
      <c r="L12" s="8"/>
      <c r="M12" s="8"/>
    </row>
    <row r="13" spans="1:13" s="9" customFormat="1" ht="23.25" x14ac:dyDescent="0.25">
      <c r="B13" s="34"/>
      <c r="C13" s="21"/>
      <c r="D13" s="29"/>
      <c r="E13" s="21"/>
      <c r="F13" s="22"/>
      <c r="G13" s="35"/>
      <c r="H13" s="16"/>
      <c r="I13" s="8"/>
      <c r="J13" s="8"/>
      <c r="K13" s="8"/>
      <c r="L13" s="8"/>
      <c r="M13" s="8"/>
    </row>
    <row r="14" spans="1:13" s="9" customFormat="1" ht="23.25" x14ac:dyDescent="0.25">
      <c r="B14" s="20"/>
      <c r="C14" s="21"/>
      <c r="D14" s="29"/>
      <c r="E14" s="21"/>
      <c r="F14" s="22"/>
      <c r="G14" s="22"/>
      <c r="H14" s="16"/>
      <c r="I14" s="8"/>
      <c r="J14" s="8"/>
      <c r="K14" s="8"/>
      <c r="L14" s="8"/>
      <c r="M14" s="8"/>
    </row>
    <row r="15" spans="1:13" s="9" customFormat="1" ht="23.25" x14ac:dyDescent="0.25">
      <c r="B15" s="20"/>
      <c r="C15" s="21"/>
      <c r="D15" s="29"/>
      <c r="E15" s="21"/>
      <c r="F15" s="22"/>
      <c r="G15" s="22"/>
      <c r="H15" s="16"/>
      <c r="I15" s="8"/>
      <c r="J15" s="8"/>
      <c r="K15" s="8"/>
      <c r="L15" s="8"/>
      <c r="M15" s="8"/>
    </row>
    <row r="16" spans="1:13" s="9" customFormat="1" ht="23.25" x14ac:dyDescent="0.25">
      <c r="B16" s="20"/>
      <c r="C16" s="21"/>
      <c r="D16" s="29"/>
      <c r="E16" s="21"/>
      <c r="F16" s="22"/>
      <c r="G16" s="22"/>
      <c r="H16" s="16"/>
      <c r="I16" s="8"/>
      <c r="J16" s="8"/>
      <c r="K16" s="8"/>
      <c r="L16" s="8"/>
      <c r="M16" s="8"/>
    </row>
    <row r="17" spans="2:13" s="9" customFormat="1" ht="23.25" x14ac:dyDescent="0.25">
      <c r="B17" s="20"/>
      <c r="C17" s="21"/>
      <c r="D17" s="29"/>
      <c r="E17" s="21"/>
      <c r="F17" s="22"/>
      <c r="G17" s="22"/>
      <c r="H17" s="442"/>
      <c r="I17" s="443"/>
      <c r="J17" s="443"/>
      <c r="K17" s="443"/>
      <c r="L17" s="443"/>
      <c r="M17" s="443"/>
    </row>
    <row r="18" spans="2:13" s="9" customFormat="1" ht="23.25" x14ac:dyDescent="0.25">
      <c r="B18" s="20"/>
      <c r="C18" s="21"/>
      <c r="D18" s="21"/>
      <c r="E18" s="21"/>
      <c r="F18" s="22"/>
      <c r="G18" s="22"/>
      <c r="H18" s="442"/>
      <c r="I18" s="439"/>
      <c r="J18" s="439"/>
      <c r="K18" s="439"/>
      <c r="L18" s="443"/>
      <c r="M18" s="443"/>
    </row>
    <row r="19" spans="2:13" s="9" customFormat="1" ht="23.25" x14ac:dyDescent="0.25">
      <c r="B19" s="23"/>
      <c r="C19" s="23"/>
      <c r="D19" s="23"/>
      <c r="E19" s="23"/>
      <c r="F19" s="22"/>
      <c r="G19" s="22"/>
      <c r="H19" s="442"/>
      <c r="I19" s="433"/>
      <c r="J19" s="434" t="s">
        <v>13</v>
      </c>
      <c r="K19" s="434" t="s">
        <v>14</v>
      </c>
      <c r="L19" s="443"/>
      <c r="M19" s="443"/>
    </row>
    <row r="20" spans="2:13" s="9" customFormat="1" ht="23.25" x14ac:dyDescent="0.25">
      <c r="B20" s="23"/>
      <c r="C20" s="23"/>
      <c r="D20" s="23"/>
      <c r="E20" s="23"/>
      <c r="F20" s="22"/>
      <c r="G20" s="22"/>
      <c r="H20" s="442"/>
      <c r="I20" s="433" t="s">
        <v>10</v>
      </c>
      <c r="J20" s="440">
        <f t="shared" ref="J20:K22" si="0">C10</f>
        <v>871752.11</v>
      </c>
      <c r="K20" s="440">
        <f t="shared" si="0"/>
        <v>5460187.21</v>
      </c>
      <c r="L20" s="443"/>
      <c r="M20" s="443"/>
    </row>
    <row r="21" spans="2:13" s="9" customFormat="1" ht="23.25" x14ac:dyDescent="0.25">
      <c r="B21" s="23"/>
      <c r="C21" s="23"/>
      <c r="D21" s="23"/>
      <c r="E21" s="23"/>
      <c r="F21" s="22"/>
      <c r="G21" s="22"/>
      <c r="H21" s="442"/>
      <c r="I21" s="433" t="s">
        <v>11</v>
      </c>
      <c r="J21" s="440">
        <f t="shared" si="0"/>
        <v>536317094.2100004</v>
      </c>
      <c r="K21" s="440">
        <f t="shared" si="0"/>
        <v>655881054.80999887</v>
      </c>
      <c r="L21" s="443"/>
      <c r="M21" s="443"/>
    </row>
    <row r="22" spans="2:13" s="9" customFormat="1" ht="23.25" x14ac:dyDescent="0.25">
      <c r="B22" s="23"/>
      <c r="C22" s="23"/>
      <c r="D22" s="23"/>
      <c r="E22" s="23"/>
      <c r="F22" s="22"/>
      <c r="G22" s="22"/>
      <c r="H22" s="442"/>
      <c r="I22" s="433" t="s">
        <v>12</v>
      </c>
      <c r="J22" s="440">
        <f t="shared" si="0"/>
        <v>537188846.32000041</v>
      </c>
      <c r="K22" s="440">
        <f t="shared" si="0"/>
        <v>661341242.01999891</v>
      </c>
      <c r="L22" s="443"/>
      <c r="M22" s="443"/>
    </row>
    <row r="23" spans="2:13" s="9" customFormat="1" ht="23.25" x14ac:dyDescent="0.25">
      <c r="B23" s="24"/>
      <c r="C23" s="23"/>
      <c r="D23" s="23"/>
      <c r="E23" s="23"/>
      <c r="F23" s="22"/>
      <c r="G23" s="22"/>
      <c r="H23" s="442"/>
      <c r="I23" s="439"/>
      <c r="J23" s="439"/>
      <c r="K23" s="439"/>
      <c r="L23" s="443"/>
      <c r="M23" s="443"/>
    </row>
    <row r="24" spans="2:13" s="9" customFormat="1" ht="23.25" x14ac:dyDescent="0.25">
      <c r="B24" s="24"/>
      <c r="C24" s="23"/>
      <c r="D24" s="23"/>
      <c r="E24" s="23"/>
      <c r="F24" s="22"/>
      <c r="G24" s="22"/>
      <c r="H24" s="16"/>
      <c r="J24" s="436"/>
      <c r="L24" s="8"/>
      <c r="M24" s="8"/>
    </row>
    <row r="25" spans="2:13" s="9" customFormat="1" ht="23.25" x14ac:dyDescent="0.25">
      <c r="B25" s="24"/>
      <c r="C25" s="23"/>
      <c r="D25" s="23"/>
      <c r="E25" s="23"/>
      <c r="F25" s="22"/>
      <c r="G25" s="22"/>
      <c r="H25" s="16"/>
      <c r="I25" s="8"/>
      <c r="J25" s="18"/>
      <c r="K25" s="8"/>
      <c r="L25" s="8"/>
      <c r="M25" s="8"/>
    </row>
    <row r="26" spans="2:13" s="9" customFormat="1" ht="23.25" x14ac:dyDescent="0.25">
      <c r="B26" s="24"/>
      <c r="C26" s="23"/>
      <c r="D26" s="23"/>
      <c r="E26" s="23"/>
      <c r="F26" s="22"/>
      <c r="G26" s="22"/>
      <c r="H26" s="16"/>
      <c r="I26" s="8"/>
      <c r="J26" s="8"/>
      <c r="K26" s="8"/>
      <c r="L26" s="8"/>
      <c r="M26" s="8"/>
    </row>
    <row r="27" spans="2:13" s="9" customFormat="1" ht="23.25" x14ac:dyDescent="0.25">
      <c r="B27" s="24"/>
      <c r="C27" s="23"/>
      <c r="D27" s="23"/>
      <c r="E27" s="23"/>
      <c r="F27" s="22"/>
      <c r="G27" s="22"/>
      <c r="H27" s="16"/>
      <c r="I27" s="8"/>
      <c r="J27" s="8"/>
      <c r="K27" s="8"/>
      <c r="L27" s="8"/>
      <c r="M27" s="8"/>
    </row>
    <row r="28" spans="2:13" s="9" customFormat="1" ht="23.25" x14ac:dyDescent="0.25">
      <c r="B28" s="24"/>
      <c r="C28" s="23"/>
      <c r="D28" s="23"/>
      <c r="E28" s="23"/>
      <c r="F28" s="22"/>
      <c r="G28" s="22"/>
      <c r="H28" s="16"/>
      <c r="I28" s="8"/>
      <c r="J28" s="8"/>
      <c r="K28" s="8"/>
      <c r="L28" s="8"/>
      <c r="M28" s="8"/>
    </row>
    <row r="29" spans="2:13" s="9" customFormat="1" ht="23.25" x14ac:dyDescent="0.25">
      <c r="B29" s="24"/>
      <c r="C29" s="23"/>
      <c r="D29" s="23"/>
      <c r="E29" s="23"/>
      <c r="F29" s="22"/>
      <c r="G29" s="22"/>
      <c r="H29" s="16"/>
      <c r="I29" s="8"/>
      <c r="J29" s="8"/>
      <c r="K29" s="8"/>
      <c r="L29" s="8"/>
      <c r="M29" s="8"/>
    </row>
    <row r="30" spans="2:13" s="9" customFormat="1" x14ac:dyDescent="0.25">
      <c r="B30" s="30"/>
      <c r="C30" s="31"/>
      <c r="D30" s="31"/>
      <c r="E30" s="31"/>
      <c r="F30" s="32"/>
      <c r="G30" s="33"/>
      <c r="H30" s="7"/>
      <c r="I30" s="8"/>
      <c r="J30" s="8"/>
      <c r="K30" s="8"/>
      <c r="L30" s="8"/>
      <c r="M30" s="8"/>
    </row>
    <row r="31" spans="2:13" s="9" customFormat="1" x14ac:dyDescent="0.25">
      <c r="B31" s="458" t="s">
        <v>15</v>
      </c>
      <c r="C31" s="459"/>
      <c r="D31" s="459"/>
      <c r="E31" s="459"/>
      <c r="F31" s="459"/>
      <c r="G31" s="460"/>
      <c r="H31" s="7"/>
      <c r="I31" s="8"/>
      <c r="J31" s="19"/>
      <c r="K31" s="8"/>
      <c r="L31" s="8"/>
      <c r="M31" s="8"/>
    </row>
    <row r="32" spans="2:13" s="9" customFormat="1" x14ac:dyDescent="0.25">
      <c r="B32" s="458" t="s">
        <v>1</v>
      </c>
      <c r="C32" s="459"/>
      <c r="D32" s="459"/>
      <c r="E32" s="459"/>
      <c r="F32" s="459"/>
      <c r="G32" s="460"/>
      <c r="H32" s="7"/>
      <c r="I32" s="8"/>
      <c r="J32" s="8"/>
      <c r="K32" s="8"/>
      <c r="L32" s="8"/>
      <c r="M32" s="8"/>
    </row>
    <row r="33" spans="2:13" s="9" customFormat="1" x14ac:dyDescent="0.25">
      <c r="B33" s="458" t="str">
        <f>+B5</f>
        <v>EN MARZO DE 2023</v>
      </c>
      <c r="C33" s="459"/>
      <c r="D33" s="459"/>
      <c r="E33" s="459"/>
      <c r="F33" s="459"/>
      <c r="G33" s="460"/>
      <c r="H33" s="7"/>
      <c r="I33" s="8"/>
      <c r="J33" s="8"/>
      <c r="K33" s="8"/>
      <c r="L33" s="8"/>
      <c r="M33" s="8"/>
    </row>
    <row r="34" spans="2:13" s="9" customFormat="1" x14ac:dyDescent="0.25">
      <c r="B34" s="461" t="s">
        <v>16</v>
      </c>
      <c r="C34" s="462"/>
      <c r="D34" s="462"/>
      <c r="E34" s="462"/>
      <c r="F34" s="462"/>
      <c r="G34" s="463"/>
      <c r="H34" s="7"/>
      <c r="I34" s="8"/>
      <c r="J34" s="8"/>
      <c r="K34" s="8"/>
      <c r="L34" s="8"/>
      <c r="M34" s="8"/>
    </row>
    <row r="35" spans="2:13" s="9" customFormat="1" x14ac:dyDescent="0.25">
      <c r="B35" s="121"/>
      <c r="C35" s="122"/>
      <c r="D35" s="123"/>
      <c r="E35" s="122"/>
      <c r="F35" s="122"/>
      <c r="G35" s="124"/>
      <c r="H35" s="8"/>
      <c r="I35" s="8"/>
      <c r="J35" s="8"/>
      <c r="K35" s="8"/>
      <c r="L35" s="8"/>
      <c r="M35" s="8"/>
    </row>
    <row r="36" spans="2:13" s="9" customFormat="1" ht="23.25" x14ac:dyDescent="0.25">
      <c r="B36" s="121"/>
      <c r="C36" s="125" t="s">
        <v>3</v>
      </c>
      <c r="D36" s="125" t="s">
        <v>3</v>
      </c>
      <c r="E36" s="125"/>
      <c r="F36" s="125" t="s">
        <v>4</v>
      </c>
      <c r="G36" s="126" t="s">
        <v>5</v>
      </c>
      <c r="H36" s="12"/>
      <c r="I36" s="8"/>
      <c r="J36" s="8"/>
      <c r="K36" s="8"/>
      <c r="L36" s="8"/>
      <c r="M36" s="8"/>
    </row>
    <row r="37" spans="2:13" s="9" customFormat="1" ht="23.25" x14ac:dyDescent="0.25">
      <c r="B37" s="121"/>
      <c r="C37" s="127" t="s">
        <v>6</v>
      </c>
      <c r="D37" s="125" t="s">
        <v>7</v>
      </c>
      <c r="E37" s="128"/>
      <c r="F37" s="127" t="s">
        <v>8</v>
      </c>
      <c r="G37" s="129" t="s">
        <v>9</v>
      </c>
      <c r="H37" s="13"/>
      <c r="I37" s="8"/>
      <c r="J37" s="8"/>
      <c r="K37" s="8"/>
      <c r="L37" s="8"/>
      <c r="M37" s="8"/>
    </row>
    <row r="38" spans="2:13" s="9" customFormat="1" ht="23.25" x14ac:dyDescent="0.25">
      <c r="B38" s="130" t="s">
        <v>10</v>
      </c>
      <c r="C38" s="153">
        <v>871752.11</v>
      </c>
      <c r="D38" s="154">
        <v>5460187.21</v>
      </c>
      <c r="E38" s="155"/>
      <c r="F38" s="156">
        <f>SUM(C38:E38)</f>
        <v>6331939.3200000003</v>
      </c>
      <c r="G38" s="157">
        <f>C38/F38</f>
        <v>0.13767537336412755</v>
      </c>
      <c r="H38" s="14"/>
      <c r="I38" s="8"/>
      <c r="J38" s="8"/>
      <c r="K38" s="8"/>
      <c r="L38" s="8"/>
      <c r="M38" s="8"/>
    </row>
    <row r="39" spans="2:13" s="9" customFormat="1" ht="23.25" x14ac:dyDescent="0.25">
      <c r="B39" s="130" t="s">
        <v>11</v>
      </c>
      <c r="C39" s="153">
        <v>264780543.72104102</v>
      </c>
      <c r="D39" s="154">
        <v>395847210.1229043</v>
      </c>
      <c r="E39" s="156"/>
      <c r="F39" s="156">
        <f>SUM(C39:E39)</f>
        <v>660627753.84394526</v>
      </c>
      <c r="G39" s="157">
        <f>C39/F39</f>
        <v>0.40080142285936715</v>
      </c>
      <c r="H39" s="14"/>
      <c r="I39" s="8"/>
      <c r="J39" s="8"/>
      <c r="K39" s="8"/>
      <c r="L39" s="8"/>
      <c r="M39" s="8"/>
    </row>
    <row r="40" spans="2:13" s="9" customFormat="1" ht="23.25" x14ac:dyDescent="0.25">
      <c r="B40" s="132" t="s">
        <v>12</v>
      </c>
      <c r="C40" s="153">
        <f>SUM(C38:C39)</f>
        <v>265652295.83104104</v>
      </c>
      <c r="D40" s="154">
        <f>SUM(D38:D39)</f>
        <v>401307397.33290428</v>
      </c>
      <c r="E40" s="154"/>
      <c r="F40" s="156">
        <f>SUM(F38:F39)</f>
        <v>666959693.16394532</v>
      </c>
      <c r="G40" s="157">
        <f>C40/F40</f>
        <v>0.39830337358293866</v>
      </c>
      <c r="H40" s="14"/>
      <c r="I40" s="8"/>
      <c r="J40" s="8"/>
      <c r="K40" s="8"/>
      <c r="L40" s="8"/>
      <c r="M40" s="8"/>
    </row>
    <row r="41" spans="2:13" s="9" customFormat="1" ht="23.25" x14ac:dyDescent="0.25">
      <c r="B41" s="133"/>
      <c r="C41" s="134"/>
      <c r="D41" s="135"/>
      <c r="E41" s="135"/>
      <c r="F41" s="136"/>
      <c r="G41" s="137"/>
      <c r="H41" s="16"/>
      <c r="I41" s="8"/>
      <c r="J41" s="8"/>
      <c r="K41" s="8"/>
      <c r="L41" s="8"/>
      <c r="M41" s="8"/>
    </row>
    <row r="42" spans="2:13" s="9" customFormat="1" ht="23.25" x14ac:dyDescent="0.25">
      <c r="B42" s="138"/>
      <c r="C42" s="131"/>
      <c r="D42" s="139"/>
      <c r="E42" s="139"/>
      <c r="F42" s="140"/>
      <c r="G42" s="140"/>
      <c r="H42" s="16"/>
      <c r="I42" s="8"/>
      <c r="J42" s="8"/>
      <c r="K42" s="8"/>
      <c r="L42" s="8"/>
      <c r="M42" s="8"/>
    </row>
    <row r="43" spans="2:13" s="9" customFormat="1" ht="23.25" x14ac:dyDescent="0.25">
      <c r="B43" s="138"/>
      <c r="C43" s="131"/>
      <c r="D43" s="139"/>
      <c r="E43" s="139"/>
      <c r="F43" s="140"/>
      <c r="G43" s="140"/>
      <c r="H43" s="16"/>
      <c r="I43" s="8"/>
      <c r="J43" s="8"/>
      <c r="K43" s="8"/>
      <c r="L43" s="8"/>
      <c r="M43" s="8"/>
    </row>
    <row r="44" spans="2:13" s="9" customFormat="1" ht="23.25" x14ac:dyDescent="0.25">
      <c r="B44" s="138"/>
      <c r="C44" s="131"/>
      <c r="D44" s="139"/>
      <c r="E44" s="139"/>
      <c r="F44" s="140"/>
      <c r="G44" s="140"/>
      <c r="H44" s="16"/>
      <c r="I44" s="8"/>
      <c r="J44" s="8"/>
      <c r="K44" s="8"/>
      <c r="L44" s="8"/>
      <c r="M44" s="8"/>
    </row>
    <row r="45" spans="2:13" s="9" customFormat="1" ht="23.25" x14ac:dyDescent="0.25">
      <c r="B45" s="138"/>
      <c r="C45" s="131"/>
      <c r="D45" s="139"/>
      <c r="E45" s="139"/>
      <c r="F45" s="140"/>
      <c r="G45" s="140"/>
      <c r="H45" s="16"/>
      <c r="I45" s="8"/>
      <c r="J45" s="8"/>
      <c r="K45" s="8"/>
      <c r="L45" s="8"/>
      <c r="M45" s="8"/>
    </row>
    <row r="46" spans="2:13" s="9" customFormat="1" ht="23.25" x14ac:dyDescent="0.25">
      <c r="B46" s="138"/>
      <c r="C46" s="139"/>
      <c r="D46" s="139"/>
      <c r="E46" s="139"/>
      <c r="F46" s="140"/>
      <c r="G46" s="140"/>
      <c r="H46" s="16"/>
      <c r="L46" s="8"/>
      <c r="M46" s="8"/>
    </row>
    <row r="47" spans="2:13" s="9" customFormat="1" ht="23.25" x14ac:dyDescent="0.25">
      <c r="B47" s="122"/>
      <c r="C47" s="122"/>
      <c r="D47" s="122"/>
      <c r="E47" s="122"/>
      <c r="F47" s="140"/>
      <c r="G47" s="140"/>
      <c r="H47" s="16"/>
      <c r="I47" s="441"/>
      <c r="J47" s="434" t="s">
        <v>13</v>
      </c>
      <c r="K47" s="434" t="s">
        <v>14</v>
      </c>
      <c r="L47" s="8"/>
      <c r="M47" s="8"/>
    </row>
    <row r="48" spans="2:13" s="9" customFormat="1" ht="23.25" x14ac:dyDescent="0.25">
      <c r="B48" s="122"/>
      <c r="C48" s="122"/>
      <c r="D48" s="122"/>
      <c r="E48" s="122"/>
      <c r="F48" s="140"/>
      <c r="G48" s="140"/>
      <c r="H48" s="16"/>
      <c r="I48" s="433" t="s">
        <v>10</v>
      </c>
      <c r="J48" s="435">
        <f t="shared" ref="J48:K50" si="1">C38</f>
        <v>871752.11</v>
      </c>
      <c r="K48" s="435">
        <f t="shared" si="1"/>
        <v>5460187.21</v>
      </c>
      <c r="L48" s="8"/>
      <c r="M48" s="8"/>
    </row>
    <row r="49" spans="2:13" s="9" customFormat="1" ht="23.25" x14ac:dyDescent="0.25">
      <c r="B49" s="122"/>
      <c r="C49" s="122"/>
      <c r="D49" s="122"/>
      <c r="E49" s="122"/>
      <c r="F49" s="140"/>
      <c r="G49" s="140"/>
      <c r="H49" s="16"/>
      <c r="I49" s="433" t="s">
        <v>11</v>
      </c>
      <c r="J49" s="435">
        <f t="shared" si="1"/>
        <v>264780543.72104102</v>
      </c>
      <c r="K49" s="435">
        <f t="shared" si="1"/>
        <v>395847210.1229043</v>
      </c>
      <c r="L49" s="8"/>
      <c r="M49" s="8"/>
    </row>
    <row r="50" spans="2:13" s="9" customFormat="1" ht="23.25" x14ac:dyDescent="0.25">
      <c r="B50" s="122"/>
      <c r="C50" s="122"/>
      <c r="D50" s="122"/>
      <c r="E50" s="122"/>
      <c r="F50" s="140"/>
      <c r="G50" s="140"/>
      <c r="H50" s="16"/>
      <c r="I50" s="433" t="s">
        <v>12</v>
      </c>
      <c r="J50" s="435">
        <f t="shared" si="1"/>
        <v>265652295.83104104</v>
      </c>
      <c r="K50" s="435">
        <f t="shared" si="1"/>
        <v>401307397.33290428</v>
      </c>
      <c r="L50" s="8"/>
      <c r="M50" s="8"/>
    </row>
    <row r="51" spans="2:13" s="9" customFormat="1" ht="23.25" x14ac:dyDescent="0.25">
      <c r="B51" s="122"/>
      <c r="C51" s="122"/>
      <c r="D51" s="122"/>
      <c r="E51" s="122"/>
      <c r="F51" s="140"/>
      <c r="G51" s="140"/>
      <c r="H51" s="16"/>
      <c r="I51" s="8"/>
      <c r="J51" s="8"/>
      <c r="K51" s="8"/>
      <c r="L51" s="8"/>
      <c r="M51" s="8"/>
    </row>
    <row r="52" spans="2:13" s="9" customFormat="1" ht="23.25" x14ac:dyDescent="0.25">
      <c r="B52" s="122"/>
      <c r="C52" s="122"/>
      <c r="D52" s="122"/>
      <c r="E52" s="122"/>
      <c r="F52" s="140"/>
      <c r="G52" s="140"/>
      <c r="H52" s="16"/>
      <c r="I52" s="8"/>
      <c r="J52" s="8"/>
      <c r="K52" s="8"/>
      <c r="L52" s="8"/>
      <c r="M52" s="8"/>
    </row>
    <row r="53" spans="2:13" s="9" customFormat="1" ht="23.25" x14ac:dyDescent="0.25">
      <c r="B53" s="141"/>
      <c r="C53" s="122"/>
      <c r="D53" s="122"/>
      <c r="E53" s="122"/>
      <c r="F53" s="140"/>
      <c r="G53" s="140"/>
      <c r="H53" s="16"/>
      <c r="I53" s="8"/>
      <c r="J53" s="8"/>
      <c r="K53" s="8"/>
      <c r="L53" s="8"/>
      <c r="M53" s="8"/>
    </row>
    <row r="54" spans="2:13" s="9" customFormat="1" ht="23.25" x14ac:dyDescent="0.25">
      <c r="B54" s="141"/>
      <c r="C54" s="122"/>
      <c r="D54" s="122"/>
      <c r="E54" s="122"/>
      <c r="F54" s="140"/>
      <c r="G54" s="140"/>
      <c r="H54" s="16"/>
      <c r="I54" s="8"/>
      <c r="J54" s="8"/>
      <c r="K54" s="8"/>
      <c r="L54" s="8"/>
      <c r="M54" s="8"/>
    </row>
    <row r="55" spans="2:13" s="9" customFormat="1" ht="23.25" x14ac:dyDescent="0.25">
      <c r="B55" s="141"/>
      <c r="C55" s="122"/>
      <c r="D55" s="122"/>
      <c r="E55" s="122"/>
      <c r="F55" s="140"/>
      <c r="G55" s="140"/>
      <c r="H55" s="16"/>
      <c r="I55" s="8"/>
      <c r="J55" s="8"/>
      <c r="K55" s="8"/>
      <c r="L55" s="8"/>
      <c r="M55" s="8"/>
    </row>
    <row r="56" spans="2:13" s="9" customFormat="1" ht="23.25" x14ac:dyDescent="0.25">
      <c r="B56" s="141"/>
      <c r="C56" s="122"/>
      <c r="D56" s="122"/>
      <c r="E56" s="122"/>
      <c r="F56" s="140"/>
      <c r="G56" s="140"/>
      <c r="H56" s="16"/>
      <c r="I56" s="8"/>
      <c r="J56" s="8"/>
      <c r="K56" s="8"/>
      <c r="L56" s="8"/>
      <c r="M56" s="8"/>
    </row>
    <row r="57" spans="2:13" s="9" customFormat="1" ht="23.25" x14ac:dyDescent="0.25">
      <c r="B57" s="141"/>
      <c r="C57" s="122"/>
      <c r="D57" s="122"/>
      <c r="E57" s="122"/>
      <c r="F57" s="140"/>
      <c r="G57" s="140"/>
      <c r="H57" s="16"/>
      <c r="I57" s="8"/>
      <c r="J57" s="8"/>
      <c r="K57" s="8"/>
      <c r="L57" s="8"/>
      <c r="M57" s="8"/>
    </row>
    <row r="58" spans="2:13" s="9" customFormat="1" ht="23.25" x14ac:dyDescent="0.25">
      <c r="B58" s="142"/>
      <c r="C58" s="143"/>
      <c r="D58" s="143"/>
      <c r="E58" s="143"/>
      <c r="F58" s="144"/>
      <c r="G58" s="145"/>
      <c r="H58" s="16"/>
      <c r="I58" s="8"/>
      <c r="J58" s="8"/>
      <c r="K58" s="8"/>
      <c r="L58" s="8"/>
      <c r="M58" s="8"/>
    </row>
    <row r="59" spans="2:13" s="9" customFormat="1" ht="23.25" x14ac:dyDescent="0.25">
      <c r="B59" s="146" t="s">
        <v>17</v>
      </c>
      <c r="C59" s="139"/>
      <c r="D59" s="139"/>
      <c r="E59" s="139"/>
      <c r="F59" s="140"/>
      <c r="G59" s="147"/>
      <c r="H59" s="16"/>
      <c r="I59" s="8"/>
      <c r="J59" s="8"/>
      <c r="K59" s="8"/>
      <c r="L59" s="8"/>
      <c r="M59" s="8"/>
    </row>
    <row r="60" spans="2:13" s="9" customFormat="1" ht="23.25" x14ac:dyDescent="0.25">
      <c r="B60" s="146" t="s">
        <v>18</v>
      </c>
      <c r="C60" s="139"/>
      <c r="D60" s="139"/>
      <c r="E60" s="139"/>
      <c r="F60" s="140"/>
      <c r="G60" s="147"/>
      <c r="H60" s="16"/>
      <c r="I60" s="8"/>
      <c r="J60" s="8"/>
      <c r="K60" s="8"/>
      <c r="L60" s="8"/>
      <c r="M60" s="8"/>
    </row>
    <row r="61" spans="2:13" s="9" customFormat="1" ht="23.25" x14ac:dyDescent="0.25">
      <c r="B61" s="146" t="s">
        <v>19</v>
      </c>
      <c r="C61" s="139"/>
      <c r="D61" s="139"/>
      <c r="E61" s="139"/>
      <c r="F61" s="140"/>
      <c r="G61" s="147"/>
      <c r="H61" s="16"/>
      <c r="I61" s="8"/>
      <c r="J61" s="8"/>
      <c r="K61" s="8"/>
      <c r="L61" s="8"/>
      <c r="M61" s="8"/>
    </row>
    <row r="62" spans="2:13" s="9" customFormat="1" ht="23.25" x14ac:dyDescent="0.25">
      <c r="B62" s="146" t="s">
        <v>20</v>
      </c>
      <c r="C62" s="139"/>
      <c r="D62" s="139"/>
      <c r="E62" s="139"/>
      <c r="F62" s="140"/>
      <c r="G62" s="147"/>
      <c r="H62" s="16"/>
      <c r="I62" s="8"/>
      <c r="J62" s="8"/>
      <c r="K62" s="8"/>
      <c r="L62" s="8"/>
      <c r="M62" s="8"/>
    </row>
    <row r="63" spans="2:13" s="9" customFormat="1" ht="23.25" x14ac:dyDescent="0.25">
      <c r="B63" s="146" t="s">
        <v>21</v>
      </c>
      <c r="C63" s="139"/>
      <c r="D63" s="139"/>
      <c r="E63" s="139"/>
      <c r="F63" s="140"/>
      <c r="G63" s="147"/>
      <c r="H63" s="16"/>
      <c r="I63" s="8"/>
      <c r="J63" s="8"/>
      <c r="K63" s="8"/>
      <c r="L63" s="8"/>
      <c r="M63" s="8"/>
    </row>
    <row r="64" spans="2:13" s="9" customFormat="1" ht="23.25" x14ac:dyDescent="0.25">
      <c r="B64" s="146" t="s">
        <v>22</v>
      </c>
      <c r="C64" s="139"/>
      <c r="D64" s="139"/>
      <c r="E64" s="139"/>
      <c r="F64" s="140"/>
      <c r="G64" s="147"/>
      <c r="H64" s="16"/>
      <c r="I64" s="8"/>
      <c r="J64" s="8"/>
      <c r="K64" s="8"/>
      <c r="L64" s="8"/>
      <c r="M64" s="8"/>
    </row>
    <row r="65" spans="2:13" s="9" customFormat="1" ht="23.25" x14ac:dyDescent="0.25">
      <c r="B65" s="121"/>
      <c r="C65" s="139"/>
      <c r="D65" s="139"/>
      <c r="E65" s="139"/>
      <c r="F65" s="140"/>
      <c r="G65" s="147"/>
      <c r="H65" s="16"/>
      <c r="I65" s="8"/>
      <c r="J65" s="8"/>
      <c r="K65" s="8"/>
      <c r="L65" s="8"/>
      <c r="M65" s="8"/>
    </row>
    <row r="66" spans="2:13" s="9" customFormat="1" x14ac:dyDescent="0.25">
      <c r="B66" s="130" t="s">
        <v>23</v>
      </c>
      <c r="C66" s="148"/>
      <c r="D66" s="148"/>
      <c r="E66" s="148"/>
      <c r="F66" s="122"/>
      <c r="G66" s="124"/>
      <c r="H66" s="8"/>
      <c r="I66" s="8"/>
      <c r="J66" s="8"/>
      <c r="K66" s="8"/>
      <c r="L66" s="8"/>
      <c r="M66" s="8"/>
    </row>
    <row r="67" spans="2:13" s="9" customFormat="1" x14ac:dyDescent="0.25">
      <c r="B67" s="149" t="s">
        <v>24</v>
      </c>
      <c r="C67" s="150"/>
      <c r="D67" s="150"/>
      <c r="E67" s="150"/>
      <c r="F67" s="151"/>
      <c r="G67" s="152"/>
      <c r="H67" s="8"/>
      <c r="I67" s="8"/>
      <c r="J67" s="8"/>
      <c r="K67" s="8"/>
      <c r="L67" s="8"/>
      <c r="M67" s="8"/>
    </row>
  </sheetData>
  <mergeCells count="9">
    <mergeCell ref="B6:G6"/>
    <mergeCell ref="B31:G31"/>
    <mergeCell ref="B32:G32"/>
    <mergeCell ref="B33:G33"/>
    <mergeCell ref="B34:G34"/>
    <mergeCell ref="B1:C1"/>
    <mergeCell ref="B4:G4"/>
    <mergeCell ref="B5:G5"/>
    <mergeCell ref="B3:G3"/>
  </mergeCells>
  <printOptions horizontalCentered="1" verticalCentered="1"/>
  <pageMargins left="0.74803149606299213" right="0.39370078740157483" top="0.43307086614173229" bottom="0.39370078740157483" header="0" footer="0"/>
  <pageSetup scale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A9B1-C4CB-4A8C-8303-047BED85F6E6}">
  <sheetPr>
    <pageSetUpPr fitToPage="1"/>
  </sheetPr>
  <dimension ref="B1:E16"/>
  <sheetViews>
    <sheetView showGridLines="0" zoomScale="70" zoomScaleNormal="70" workbookViewId="0">
      <selection activeCell="B1" sqref="B1:C1"/>
    </sheetView>
  </sheetViews>
  <sheetFormatPr baseColWidth="10" defaultColWidth="11.5703125" defaultRowHeight="12.75" x14ac:dyDescent="0.25"/>
  <cols>
    <col min="1" max="1" width="1.140625" style="36" customWidth="1"/>
    <col min="2" max="2" width="85.7109375" style="36" customWidth="1"/>
    <col min="3" max="4" width="24.5703125" style="36" customWidth="1"/>
    <col min="5" max="5" width="23.85546875" style="36" customWidth="1"/>
    <col min="6" max="16384" width="11.5703125" style="36"/>
  </cols>
  <sheetData>
    <row r="1" spans="2:5" s="8" customFormat="1" ht="73.5" customHeight="1" x14ac:dyDescent="0.25">
      <c r="B1" s="464" t="s">
        <v>445</v>
      </c>
      <c r="C1" s="457"/>
      <c r="D1" s="102"/>
    </row>
    <row r="2" spans="2:5" ht="15" x14ac:dyDescent="0.25">
      <c r="B2" s="379"/>
      <c r="C2" s="379"/>
      <c r="D2" s="379"/>
      <c r="E2" s="379"/>
    </row>
    <row r="3" spans="2:5" s="38" customFormat="1" ht="42" customHeight="1" x14ac:dyDescent="0.25">
      <c r="B3" s="382"/>
      <c r="C3" s="380">
        <v>2022</v>
      </c>
      <c r="D3" s="380">
        <v>2023</v>
      </c>
      <c r="E3" s="381" t="s">
        <v>25</v>
      </c>
    </row>
    <row r="4" spans="2:5" s="39" customFormat="1" ht="27.75" customHeight="1" x14ac:dyDescent="0.25">
      <c r="B4" s="386" t="s">
        <v>26</v>
      </c>
      <c r="C4" s="387">
        <v>1888991738.8700001</v>
      </c>
      <c r="D4" s="387">
        <v>1580738274.5799999</v>
      </c>
      <c r="E4" s="388">
        <f>(D4-C4)/C4</f>
        <v>-0.16318412513248906</v>
      </c>
    </row>
    <row r="5" spans="2:5" s="39" customFormat="1" ht="28.5" customHeight="1" x14ac:dyDescent="0.25">
      <c r="B5" s="386" t="s">
        <v>27</v>
      </c>
      <c r="C5" s="387">
        <v>30467608.691451617</v>
      </c>
      <c r="D5" s="387">
        <v>25913742.206229508</v>
      </c>
      <c r="E5" s="388">
        <f t="shared" ref="E5:E14" si="0">(D5-C5)/C5</f>
        <v>-0.14946583210187414</v>
      </c>
    </row>
    <row r="6" spans="2:5" s="39" customFormat="1" ht="28.5" customHeight="1" x14ac:dyDescent="0.25">
      <c r="B6" s="386" t="s">
        <v>28</v>
      </c>
      <c r="C6" s="387">
        <v>817171484.63512325</v>
      </c>
      <c r="D6" s="387">
        <v>821839603.92999983</v>
      </c>
      <c r="E6" s="388">
        <f t="shared" si="0"/>
        <v>5.7125332719618156E-3</v>
      </c>
    </row>
    <row r="7" spans="2:5" s="39" customFormat="1" ht="28.5" customHeight="1" x14ac:dyDescent="0.25">
      <c r="B7" s="386" t="s">
        <v>29</v>
      </c>
      <c r="C7" s="387">
        <v>1886660720.9599988</v>
      </c>
      <c r="D7" s="387">
        <v>1556922718.9199998</v>
      </c>
      <c r="E7" s="388">
        <f t="shared" si="0"/>
        <v>-0.17477334338747286</v>
      </c>
    </row>
    <row r="8" spans="2:5" s="39" customFormat="1" ht="28.5" customHeight="1" x14ac:dyDescent="0.25">
      <c r="B8" s="386" t="s">
        <v>30</v>
      </c>
      <c r="C8" s="387">
        <v>2331017.91</v>
      </c>
      <c r="D8" s="387">
        <v>23815555.660000011</v>
      </c>
      <c r="E8" s="388">
        <f t="shared" si="0"/>
        <v>9.2168050952469986</v>
      </c>
    </row>
    <row r="9" spans="2:5" s="39" customFormat="1" ht="28.5" customHeight="1" x14ac:dyDescent="0.25">
      <c r="B9" s="386" t="s">
        <v>31</v>
      </c>
      <c r="C9" s="387">
        <v>644675478.57999945</v>
      </c>
      <c r="D9" s="387">
        <v>765620939.62000024</v>
      </c>
      <c r="E9" s="388">
        <f t="shared" si="0"/>
        <v>0.18760673402128225</v>
      </c>
    </row>
    <row r="10" spans="2:5" s="39" customFormat="1" ht="28.5" customHeight="1" x14ac:dyDescent="0.25">
      <c r="B10" s="386" t="s">
        <v>32</v>
      </c>
      <c r="C10" s="387">
        <v>1244316260.29</v>
      </c>
      <c r="D10" s="387">
        <v>815117334.95999968</v>
      </c>
      <c r="E10" s="388">
        <f t="shared" si="0"/>
        <v>-0.34492752287105155</v>
      </c>
    </row>
    <row r="11" spans="2:5" s="39" customFormat="1" ht="28.5" customHeight="1" x14ac:dyDescent="0.25">
      <c r="B11" s="386" t="s">
        <v>33</v>
      </c>
      <c r="C11" s="387">
        <v>1301.796</v>
      </c>
      <c r="D11" s="387">
        <v>864.553</v>
      </c>
      <c r="E11" s="388">
        <f t="shared" si="0"/>
        <v>-0.33587674259254141</v>
      </c>
    </row>
    <row r="12" spans="2:5" s="39" customFormat="1" ht="28.5" customHeight="1" x14ac:dyDescent="0.25">
      <c r="B12" s="386" t="s">
        <v>34</v>
      </c>
      <c r="C12" s="387">
        <v>2407</v>
      </c>
      <c r="D12" s="387">
        <v>3168</v>
      </c>
      <c r="E12" s="388">
        <f t="shared" si="0"/>
        <v>0.31616119651017865</v>
      </c>
    </row>
    <row r="13" spans="2:5" s="39" customFormat="1" ht="28.5" customHeight="1" x14ac:dyDescent="0.25">
      <c r="B13" s="386" t="s">
        <v>35</v>
      </c>
      <c r="C13" s="387">
        <v>38.822580645161288</v>
      </c>
      <c r="D13" s="387">
        <v>51.934426229508198</v>
      </c>
      <c r="E13" s="388">
        <f t="shared" si="0"/>
        <v>0.33773760956772264</v>
      </c>
    </row>
    <row r="14" spans="2:5" s="39" customFormat="1" ht="28.5" customHeight="1" x14ac:dyDescent="0.25">
      <c r="B14" s="386" t="s">
        <v>36</v>
      </c>
      <c r="C14" s="387">
        <v>169.47</v>
      </c>
      <c r="D14" s="387">
        <v>175.6138</v>
      </c>
      <c r="E14" s="388">
        <f t="shared" si="0"/>
        <v>3.6253024134065018E-2</v>
      </c>
    </row>
    <row r="15" spans="2:5" s="39" customFormat="1" ht="28.5" customHeight="1" x14ac:dyDescent="0.25">
      <c r="B15" s="386" t="s">
        <v>37</v>
      </c>
      <c r="C15" s="387">
        <v>62</v>
      </c>
      <c r="D15" s="387">
        <v>61</v>
      </c>
      <c r="E15" s="388" t="s">
        <v>38</v>
      </c>
    </row>
    <row r="16" spans="2:5" s="39" customFormat="1" ht="20.25" x14ac:dyDescent="0.25">
      <c r="B16" s="385"/>
      <c r="C16" s="384"/>
      <c r="D16" s="384"/>
      <c r="E16" s="383"/>
    </row>
  </sheetData>
  <mergeCells count="1">
    <mergeCell ref="B1:C1"/>
  </mergeCells>
  <printOptions horizontalCentered="1" verticalCentered="1"/>
  <pageMargins left="0.78740157480314965" right="0.78740157480314965" top="0.35433070866141736" bottom="0.31496062992125984" header="0" footer="0"/>
  <pageSetup scale="4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C2EC-5B9B-4196-8143-AB72ABA930EB}">
  <sheetPr>
    <pageSetUpPr fitToPage="1"/>
  </sheetPr>
  <dimension ref="B1:U49"/>
  <sheetViews>
    <sheetView showGridLines="0" zoomScale="80" zoomScaleNormal="80" workbookViewId="0">
      <selection activeCell="L24" sqref="A24:L27"/>
    </sheetView>
  </sheetViews>
  <sheetFormatPr baseColWidth="10" defaultColWidth="11.5703125" defaultRowHeight="12.75" x14ac:dyDescent="0.25"/>
  <cols>
    <col min="1" max="1" width="1" style="36" customWidth="1"/>
    <col min="2" max="2" width="51.7109375" style="36" customWidth="1"/>
    <col min="3" max="3" width="20.85546875" style="36" customWidth="1"/>
    <col min="4" max="4" width="12.7109375" style="36" customWidth="1"/>
    <col min="5" max="5" width="23.7109375" style="36" customWidth="1"/>
    <col min="6" max="6" width="13.28515625" style="36" customWidth="1"/>
    <col min="7" max="7" width="18.28515625" style="36" customWidth="1"/>
    <col min="8" max="8" width="22.7109375" style="36" customWidth="1"/>
    <col min="9" max="9" width="23.140625" style="36" customWidth="1"/>
    <col min="10" max="10" width="4.140625" style="36" customWidth="1"/>
    <col min="11" max="11" width="6.5703125" style="36" customWidth="1"/>
    <col min="12" max="12" width="31" style="447" customWidth="1"/>
    <col min="13" max="13" width="13.7109375" style="447" bestFit="1" customWidth="1"/>
    <col min="14" max="14" width="11.5703125" style="447" bestFit="1" customWidth="1"/>
    <col min="15" max="15" width="16.28515625" style="447" customWidth="1"/>
    <col min="16" max="16" width="14.42578125" style="447" bestFit="1" customWidth="1"/>
    <col min="17" max="17" width="11.5703125" style="447"/>
    <col min="18" max="16384" width="11.5703125" style="36"/>
  </cols>
  <sheetData>
    <row r="1" spans="2:21" ht="74.25" customHeight="1" x14ac:dyDescent="0.25">
      <c r="B1" s="464" t="s">
        <v>446</v>
      </c>
      <c r="C1" s="464"/>
      <c r="D1" s="464"/>
      <c r="E1" s="464"/>
      <c r="F1" s="464"/>
      <c r="G1" s="389"/>
      <c r="H1" s="389"/>
    </row>
    <row r="2" spans="2:21" ht="11.25" customHeight="1" x14ac:dyDescent="0.25">
      <c r="B2" s="390"/>
      <c r="C2" s="390"/>
      <c r="D2" s="390"/>
      <c r="E2" s="390"/>
      <c r="F2" s="390"/>
      <c r="G2" s="390"/>
      <c r="H2" s="391"/>
      <c r="I2" s="391"/>
    </row>
    <row r="3" spans="2:21" s="93" customFormat="1" ht="40.5" x14ac:dyDescent="0.25">
      <c r="B3" s="417" t="s">
        <v>39</v>
      </c>
      <c r="C3" s="266" t="s">
        <v>40</v>
      </c>
      <c r="D3" s="418" t="s">
        <v>41</v>
      </c>
      <c r="E3" s="266" t="s">
        <v>42</v>
      </c>
      <c r="F3" s="418" t="s">
        <v>41</v>
      </c>
      <c r="G3" s="418" t="s">
        <v>43</v>
      </c>
      <c r="H3" s="266" t="s">
        <v>44</v>
      </c>
      <c r="I3" s="266" t="s">
        <v>45</v>
      </c>
      <c r="L3" s="448"/>
      <c r="M3" s="448"/>
      <c r="N3" s="448"/>
      <c r="O3" s="448"/>
      <c r="P3" s="448"/>
      <c r="Q3" s="448"/>
    </row>
    <row r="4" spans="2:21" s="93" customFormat="1" ht="12" customHeight="1" x14ac:dyDescent="0.25">
      <c r="B4" s="392"/>
      <c r="C4" s="393"/>
      <c r="D4" s="394"/>
      <c r="E4" s="393"/>
      <c r="F4" s="395"/>
      <c r="G4" s="396"/>
      <c r="H4" s="397"/>
      <c r="I4" s="398"/>
      <c r="L4" s="448"/>
      <c r="M4" s="448"/>
      <c r="N4" s="448"/>
      <c r="O4" s="448"/>
      <c r="P4" s="448"/>
      <c r="Q4" s="448"/>
    </row>
    <row r="5" spans="2:21" s="93" customFormat="1" ht="18" customHeight="1" x14ac:dyDescent="0.25">
      <c r="B5" s="410" t="s">
        <v>46</v>
      </c>
      <c r="C5" s="411">
        <v>1907873.6600000001</v>
      </c>
      <c r="D5" s="412">
        <f>C5/$C$25</f>
        <v>1.2069510118662239E-3</v>
      </c>
      <c r="E5" s="411">
        <v>2234513.6900000004</v>
      </c>
      <c r="F5" s="412">
        <f>E5/$E$25</f>
        <v>1.1829134262581224E-3</v>
      </c>
      <c r="G5" s="412">
        <f>(C5-E5)/E5</f>
        <v>-0.1461794713819812</v>
      </c>
      <c r="H5" s="413">
        <f>C5/BVGInfo!$D$15</f>
        <v>31276.617377049184</v>
      </c>
      <c r="I5" s="413">
        <f>E5/BVGInfo!$C$15</f>
        <v>36040.543387096783</v>
      </c>
      <c r="L5" s="448"/>
      <c r="M5" s="448"/>
      <c r="N5" s="448"/>
      <c r="O5" s="448"/>
      <c r="P5" s="448"/>
      <c r="Q5" s="448"/>
    </row>
    <row r="6" spans="2:21" s="93" customFormat="1" ht="20.25" x14ac:dyDescent="0.25">
      <c r="B6" s="410" t="s">
        <v>47</v>
      </c>
      <c r="C6" s="411">
        <v>5782</v>
      </c>
      <c r="D6" s="412">
        <f t="shared" ref="D6:D23" si="0">C6/$C$25</f>
        <v>3.6577845257376772E-6</v>
      </c>
      <c r="E6" s="411">
        <v>4382</v>
      </c>
      <c r="F6" s="412">
        <f t="shared" ref="F6:F23" si="1">E6/$E$25</f>
        <v>2.3197560422478734E-6</v>
      </c>
      <c r="G6" s="412">
        <f t="shared" ref="G6:G25" si="2">(C6-E6)/E6</f>
        <v>0.31948881789137379</v>
      </c>
      <c r="H6" s="413">
        <f>C6/BVGInfo!$D$15</f>
        <v>94.786885245901644</v>
      </c>
      <c r="I6" s="413">
        <f>E6/BVGInfo!$C$15</f>
        <v>70.677419354838705</v>
      </c>
      <c r="L6" s="448"/>
      <c r="M6" s="448"/>
      <c r="N6" s="448"/>
      <c r="O6" s="448"/>
      <c r="P6" s="448"/>
      <c r="Q6" s="448"/>
    </row>
    <row r="7" spans="2:21" s="93" customFormat="1" ht="20.25" x14ac:dyDescent="0.25">
      <c r="B7" s="410" t="s">
        <v>48</v>
      </c>
      <c r="C7" s="411">
        <v>21901900</v>
      </c>
      <c r="D7" s="412">
        <f t="shared" si="0"/>
        <v>1.3855487876903154E-2</v>
      </c>
      <c r="E7" s="411">
        <v>92122.22</v>
      </c>
      <c r="F7" s="412">
        <f t="shared" si="1"/>
        <v>4.8767931645433111E-5</v>
      </c>
      <c r="G7" s="412">
        <f t="shared" si="2"/>
        <v>236.74828700393891</v>
      </c>
      <c r="H7" s="413">
        <f>C7/BVGInfo!$D$15</f>
        <v>359047.54098360654</v>
      </c>
      <c r="I7" s="413">
        <f>E7/BVGInfo!$C$15</f>
        <v>1485.842258064516</v>
      </c>
      <c r="L7" s="448"/>
      <c r="M7" s="448"/>
      <c r="N7" s="448"/>
      <c r="O7" s="448"/>
      <c r="P7" s="448"/>
      <c r="Q7" s="448"/>
      <c r="R7" s="448"/>
      <c r="S7" s="448"/>
      <c r="T7" s="448"/>
      <c r="U7" s="448"/>
    </row>
    <row r="8" spans="2:21" s="93" customFormat="1" ht="20.25" x14ac:dyDescent="0.25">
      <c r="B8" s="410" t="s">
        <v>49</v>
      </c>
      <c r="C8" s="411">
        <v>460750.46</v>
      </c>
      <c r="D8" s="412">
        <f t="shared" si="0"/>
        <v>2.9147801847362792E-4</v>
      </c>
      <c r="E8" s="411">
        <v>37813.14</v>
      </c>
      <c r="F8" s="412">
        <f t="shared" si="1"/>
        <v>2.0017631216651015E-5</v>
      </c>
      <c r="G8" s="412">
        <f t="shared" si="2"/>
        <v>11.184929894740295</v>
      </c>
      <c r="H8" s="413">
        <f>C8/BVGInfo!$D$15</f>
        <v>7553.2862295081968</v>
      </c>
      <c r="I8" s="413">
        <f>E8/BVGInfo!$C$15</f>
        <v>609.88935483870966</v>
      </c>
      <c r="L8" s="448"/>
      <c r="M8" s="448"/>
      <c r="N8" s="448"/>
      <c r="O8" s="448"/>
      <c r="P8" s="448"/>
      <c r="Q8" s="448"/>
      <c r="R8" s="448"/>
      <c r="S8" s="448"/>
      <c r="T8" s="448"/>
      <c r="U8" s="448"/>
    </row>
    <row r="9" spans="2:21" s="93" customFormat="1" ht="20.25" x14ac:dyDescent="0.25">
      <c r="B9" s="410" t="s">
        <v>50</v>
      </c>
      <c r="C9" s="411">
        <v>12245358.359999998</v>
      </c>
      <c r="D9" s="412">
        <f t="shared" si="0"/>
        <v>7.7466071119544257E-3</v>
      </c>
      <c r="E9" s="411">
        <v>209432.58</v>
      </c>
      <c r="F9" s="412">
        <f t="shared" si="1"/>
        <v>1.1087003489241468E-4</v>
      </c>
      <c r="G9" s="412">
        <f t="shared" si="2"/>
        <v>57.469214102218473</v>
      </c>
      <c r="H9" s="413">
        <f>C9/BVGInfo!$D$15</f>
        <v>200743.57967213111</v>
      </c>
      <c r="I9" s="413">
        <f>E9/BVGInfo!$C$15</f>
        <v>3377.9448387096772</v>
      </c>
      <c r="L9" s="448"/>
      <c r="M9" s="448"/>
      <c r="N9" s="448"/>
      <c r="O9" s="448"/>
      <c r="P9" s="448"/>
      <c r="Q9" s="448"/>
      <c r="R9" s="448"/>
      <c r="S9" s="448"/>
      <c r="T9" s="448"/>
      <c r="U9" s="448"/>
    </row>
    <row r="10" spans="2:21" s="93" customFormat="1" ht="20.25" x14ac:dyDescent="0.25">
      <c r="B10" s="410" t="s">
        <v>51</v>
      </c>
      <c r="C10" s="411">
        <v>37101725.159999982</v>
      </c>
      <c r="D10" s="412">
        <f t="shared" si="0"/>
        <v>2.3471137351854059E-2</v>
      </c>
      <c r="E10" s="411">
        <v>87165348.13000001</v>
      </c>
      <c r="F10" s="412">
        <f t="shared" si="1"/>
        <v>4.6143848242630514E-2</v>
      </c>
      <c r="G10" s="412">
        <f t="shared" si="2"/>
        <v>-0.57435235496718506</v>
      </c>
      <c r="H10" s="413">
        <f>C10/BVGInfo!$D$15</f>
        <v>608225.00262295047</v>
      </c>
      <c r="I10" s="413">
        <f>E10/BVGInfo!$C$15</f>
        <v>1405892.7117741937</v>
      </c>
      <c r="L10" s="448"/>
      <c r="M10" s="448"/>
      <c r="N10" s="448"/>
      <c r="O10" s="448"/>
      <c r="P10" s="448"/>
      <c r="Q10" s="448"/>
      <c r="R10" s="448"/>
      <c r="S10" s="448"/>
      <c r="T10" s="448"/>
      <c r="U10" s="448"/>
    </row>
    <row r="11" spans="2:21" s="93" customFormat="1" ht="20.25" x14ac:dyDescent="0.25">
      <c r="B11" s="410" t="s">
        <v>52</v>
      </c>
      <c r="C11" s="411">
        <v>575579874.75</v>
      </c>
      <c r="D11" s="412">
        <f t="shared" si="0"/>
        <v>0.36412091995617096</v>
      </c>
      <c r="E11" s="411">
        <v>469016156.38999999</v>
      </c>
      <c r="F11" s="412">
        <f t="shared" si="1"/>
        <v>0.24828915168817345</v>
      </c>
      <c r="G11" s="412">
        <f t="shared" si="2"/>
        <v>0.22720692434183296</v>
      </c>
      <c r="H11" s="413">
        <f>C11/BVGInfo!$D$15</f>
        <v>9435735.6516393442</v>
      </c>
      <c r="I11" s="413">
        <f>E11/BVGInfo!$C$15</f>
        <v>7564776.7159677418</v>
      </c>
      <c r="L11" s="448"/>
      <c r="M11" s="448"/>
      <c r="N11" s="448"/>
      <c r="O11" s="448"/>
      <c r="P11" s="448"/>
      <c r="Q11" s="448"/>
      <c r="R11" s="448"/>
      <c r="S11" s="448"/>
      <c r="T11" s="448"/>
      <c r="U11" s="448"/>
    </row>
    <row r="12" spans="2:21" s="93" customFormat="1" ht="20.25" x14ac:dyDescent="0.25">
      <c r="B12" s="410" t="s">
        <v>53</v>
      </c>
      <c r="C12" s="411">
        <v>0</v>
      </c>
      <c r="D12" s="412">
        <f t="shared" si="0"/>
        <v>0</v>
      </c>
      <c r="E12" s="411">
        <v>1413.3</v>
      </c>
      <c r="F12" s="412">
        <f t="shared" si="1"/>
        <v>7.481769088336192E-7</v>
      </c>
      <c r="G12" s="412">
        <f t="shared" si="2"/>
        <v>-1</v>
      </c>
      <c r="H12" s="413">
        <f>C12/BVGInfo!$D$15</f>
        <v>0</v>
      </c>
      <c r="I12" s="413">
        <f>E12/BVGInfo!$C$15</f>
        <v>22.795161290322579</v>
      </c>
      <c r="L12" s="448"/>
      <c r="M12" s="448"/>
      <c r="N12" s="448"/>
      <c r="O12" s="448"/>
      <c r="P12" s="448"/>
      <c r="Q12" s="448"/>
      <c r="R12" s="448"/>
      <c r="S12" s="448"/>
      <c r="T12" s="448"/>
      <c r="U12" s="448"/>
    </row>
    <row r="13" spans="2:21" s="93" customFormat="1" ht="20.25" x14ac:dyDescent="0.25">
      <c r="B13" s="410" t="s">
        <v>54</v>
      </c>
      <c r="C13" s="411">
        <v>231032114.55999994</v>
      </c>
      <c r="D13" s="412">
        <f t="shared" si="0"/>
        <v>0.14615456478485336</v>
      </c>
      <c r="E13" s="411">
        <v>619294009.49999988</v>
      </c>
      <c r="F13" s="412">
        <f t="shared" si="1"/>
        <v>0.32784368335589609</v>
      </c>
      <c r="G13" s="412">
        <f t="shared" si="2"/>
        <v>-0.62694275898691709</v>
      </c>
      <c r="H13" s="413">
        <f>C13/BVGInfo!$D$15</f>
        <v>3787411.7140983599</v>
      </c>
      <c r="I13" s="413">
        <f>E13/BVGInfo!$C$15</f>
        <v>9988613.0564516112</v>
      </c>
      <c r="L13" s="448"/>
      <c r="M13" s="448"/>
      <c r="N13" s="448"/>
      <c r="O13" s="448"/>
      <c r="P13" s="448"/>
      <c r="Q13" s="448"/>
      <c r="R13" s="448"/>
      <c r="S13" s="448"/>
      <c r="T13" s="448"/>
      <c r="U13" s="448"/>
    </row>
    <row r="14" spans="2:21" s="93" customFormat="1" ht="20.25" x14ac:dyDescent="0.25">
      <c r="B14" s="410" t="s">
        <v>55</v>
      </c>
      <c r="C14" s="411">
        <v>0</v>
      </c>
      <c r="D14" s="412">
        <f t="shared" si="0"/>
        <v>0</v>
      </c>
      <c r="E14" s="411">
        <v>0</v>
      </c>
      <c r="F14" s="412">
        <f t="shared" si="1"/>
        <v>0</v>
      </c>
      <c r="G14" s="412" t="s">
        <v>38</v>
      </c>
      <c r="H14" s="413">
        <f>C14/BVGInfo!$D$15</f>
        <v>0</v>
      </c>
      <c r="I14" s="413">
        <f>E14/BVGInfo!$C$15</f>
        <v>0</v>
      </c>
      <c r="L14" s="448"/>
      <c r="M14" s="448"/>
      <c r="N14" s="448"/>
      <c r="O14" s="448"/>
      <c r="P14" s="448"/>
      <c r="Q14" s="448"/>
      <c r="R14" s="448"/>
      <c r="S14" s="448"/>
      <c r="T14" s="448"/>
      <c r="U14" s="448"/>
    </row>
    <row r="15" spans="2:21" s="93" customFormat="1" ht="20.25" x14ac:dyDescent="0.25">
      <c r="B15" s="410" t="s">
        <v>56</v>
      </c>
      <c r="C15" s="411">
        <v>352677239.56999999</v>
      </c>
      <c r="D15" s="412">
        <f t="shared" si="0"/>
        <v>0.2231091922308934</v>
      </c>
      <c r="E15" s="411">
        <v>397513531.14000005</v>
      </c>
      <c r="F15" s="412">
        <f t="shared" si="1"/>
        <v>0.21043688172918834</v>
      </c>
      <c r="G15" s="412">
        <f t="shared" si="2"/>
        <v>-0.11279186255979091</v>
      </c>
      <c r="H15" s="413">
        <f>C15/BVGInfo!$D$15</f>
        <v>5781594.0913114753</v>
      </c>
      <c r="I15" s="413">
        <f>E15/BVGInfo!$C$15</f>
        <v>6411508.5667741941</v>
      </c>
      <c r="L15" s="448"/>
      <c r="M15" s="448"/>
      <c r="N15" s="448"/>
      <c r="O15" s="448"/>
      <c r="P15" s="448"/>
      <c r="Q15" s="448"/>
      <c r="R15" s="448"/>
      <c r="S15" s="448"/>
      <c r="T15" s="448"/>
      <c r="U15" s="448"/>
    </row>
    <row r="16" spans="2:21" s="93" customFormat="1" ht="20.25" x14ac:dyDescent="0.25">
      <c r="B16" s="410" t="s">
        <v>57</v>
      </c>
      <c r="C16" s="411">
        <v>5058553.9600000009</v>
      </c>
      <c r="D16" s="412">
        <f t="shared" si="0"/>
        <v>3.2001211341226308E-3</v>
      </c>
      <c r="E16" s="411">
        <v>1981967.2100000002</v>
      </c>
      <c r="F16" s="412">
        <f t="shared" si="1"/>
        <v>1.0492196282370289E-3</v>
      </c>
      <c r="G16" s="412">
        <f t="shared" si="2"/>
        <v>1.5522894296520682</v>
      </c>
      <c r="H16" s="413">
        <f>C16/BVGInfo!$D$15</f>
        <v>82927.114098360675</v>
      </c>
      <c r="I16" s="413">
        <f>E16/BVGInfo!$C$15</f>
        <v>31967.213064516131</v>
      </c>
      <c r="L16" s="448"/>
      <c r="M16" s="448"/>
      <c r="N16" s="448"/>
      <c r="O16" s="448"/>
      <c r="P16" s="448"/>
      <c r="Q16" s="448"/>
      <c r="R16" s="448"/>
      <c r="S16" s="448"/>
      <c r="T16" s="448"/>
      <c r="U16" s="448"/>
    </row>
    <row r="17" spans="2:21" s="93" customFormat="1" ht="20.25" x14ac:dyDescent="0.25">
      <c r="B17" s="410" t="s">
        <v>58</v>
      </c>
      <c r="C17" s="411">
        <v>5445701.8099999996</v>
      </c>
      <c r="D17" s="412">
        <f t="shared" si="0"/>
        <v>3.4450369789691556E-3</v>
      </c>
      <c r="E17" s="411">
        <v>1623206.44</v>
      </c>
      <c r="F17" s="412">
        <f t="shared" si="1"/>
        <v>8.5929779712589228E-4</v>
      </c>
      <c r="G17" s="412">
        <f t="shared" si="2"/>
        <v>2.354904019478878</v>
      </c>
      <c r="H17" s="413">
        <f>C17/BVGInfo!$D$15</f>
        <v>89273.800163934415</v>
      </c>
      <c r="I17" s="413">
        <f>E17/BVGInfo!$C$15</f>
        <v>26180.749032258063</v>
      </c>
      <c r="L17" s="448"/>
      <c r="M17" s="448"/>
      <c r="N17" s="448"/>
      <c r="O17" s="448"/>
      <c r="P17" s="448"/>
      <c r="Q17" s="448"/>
      <c r="R17" s="448"/>
      <c r="S17" s="448"/>
      <c r="T17" s="448"/>
      <c r="U17" s="448"/>
    </row>
    <row r="18" spans="2:21" s="93" customFormat="1" ht="20.25" x14ac:dyDescent="0.25">
      <c r="B18" s="410" t="s">
        <v>59</v>
      </c>
      <c r="C18" s="411">
        <v>103107203.25999999</v>
      </c>
      <c r="D18" s="412">
        <f t="shared" si="0"/>
        <v>6.5227245343569246E-2</v>
      </c>
      <c r="E18" s="411">
        <v>72396902.660000026</v>
      </c>
      <c r="F18" s="412">
        <f t="shared" si="1"/>
        <v>3.8325685163296715E-2</v>
      </c>
      <c r="G18" s="412">
        <f t="shared" si="2"/>
        <v>0.42419357005127367</v>
      </c>
      <c r="H18" s="413">
        <f>C18/BVGInfo!$D$15</f>
        <v>1690282.0206557375</v>
      </c>
      <c r="I18" s="413">
        <f>E18/BVGInfo!$C$15</f>
        <v>1167691.9783870971</v>
      </c>
      <c r="L18" s="448"/>
      <c r="M18" s="448"/>
      <c r="N18" s="448"/>
      <c r="O18" s="448"/>
      <c r="P18" s="448"/>
      <c r="Q18" s="448"/>
      <c r="R18" s="448"/>
      <c r="S18" s="448"/>
      <c r="T18" s="448"/>
      <c r="U18" s="448"/>
    </row>
    <row r="19" spans="2:21" s="93" customFormat="1" ht="20.25" x14ac:dyDescent="0.25">
      <c r="B19" s="410" t="s">
        <v>60</v>
      </c>
      <c r="C19" s="411">
        <v>181704360.22</v>
      </c>
      <c r="D19" s="412">
        <f t="shared" si="0"/>
        <v>0.1149490482656141</v>
      </c>
      <c r="E19" s="411">
        <v>168601383.35999998</v>
      </c>
      <c r="F19" s="412">
        <f t="shared" si="1"/>
        <v>8.9254695979167062E-2</v>
      </c>
      <c r="G19" s="412">
        <f t="shared" si="2"/>
        <v>7.7715713826750507E-2</v>
      </c>
      <c r="H19" s="413">
        <f>C19/BVGInfo!$D$15</f>
        <v>2978760.0036065574</v>
      </c>
      <c r="I19" s="413">
        <f>E19/BVGInfo!$C$15</f>
        <v>2719377.1509677419</v>
      </c>
      <c r="L19" s="448"/>
      <c r="M19" s="448"/>
      <c r="N19" s="448"/>
      <c r="O19" s="448"/>
      <c r="P19" s="448"/>
      <c r="Q19" s="448"/>
      <c r="R19" s="448"/>
      <c r="S19" s="448"/>
      <c r="T19" s="448"/>
      <c r="U19" s="448"/>
    </row>
    <row r="20" spans="2:21" s="93" customFormat="1" ht="20.25" x14ac:dyDescent="0.25">
      <c r="B20" s="410" t="s">
        <v>61</v>
      </c>
      <c r="C20" s="411">
        <v>31195249.490000002</v>
      </c>
      <c r="D20" s="412">
        <f t="shared" si="0"/>
        <v>1.973460755120169E-2</v>
      </c>
      <c r="E20" s="411">
        <v>26753245.170000002</v>
      </c>
      <c r="F20" s="412">
        <f t="shared" si="1"/>
        <v>1.4162711577555052E-2</v>
      </c>
      <c r="G20" s="412">
        <f t="shared" si="2"/>
        <v>0.16603609363177679</v>
      </c>
      <c r="H20" s="413">
        <f>C20/BVGInfo!$D$15</f>
        <v>511397.53262295085</v>
      </c>
      <c r="I20" s="413">
        <f>E20/BVGInfo!$C$15</f>
        <v>431503.95435483876</v>
      </c>
      <c r="L20" s="448"/>
      <c r="M20" s="448"/>
      <c r="N20" s="448"/>
      <c r="O20" s="448"/>
      <c r="P20" s="448"/>
      <c r="Q20" s="448"/>
      <c r="R20" s="448"/>
      <c r="S20" s="448"/>
      <c r="T20" s="448"/>
      <c r="U20" s="448"/>
    </row>
    <row r="21" spans="2:21" s="93" customFormat="1" ht="20.25" x14ac:dyDescent="0.25">
      <c r="B21" s="410" t="s">
        <v>62</v>
      </c>
      <c r="C21" s="411">
        <v>40573.39</v>
      </c>
      <c r="D21" s="412">
        <f t="shared" si="0"/>
        <v>2.566736736401242E-5</v>
      </c>
      <c r="E21" s="411">
        <v>418277.18999999994</v>
      </c>
      <c r="F21" s="412">
        <f t="shared" si="1"/>
        <v>2.2142880849770918E-4</v>
      </c>
      <c r="G21" s="412">
        <f t="shared" si="2"/>
        <v>-0.90299879847619702</v>
      </c>
      <c r="H21" s="413">
        <f>C21/BVGInfo!$D$15</f>
        <v>665.13754098360653</v>
      </c>
      <c r="I21" s="413">
        <f>E21/BVGInfo!$C$15</f>
        <v>6746.4062903225795</v>
      </c>
      <c r="L21" s="448"/>
      <c r="M21" s="448"/>
      <c r="N21" s="448"/>
      <c r="O21" s="448"/>
      <c r="P21" s="448"/>
      <c r="Q21" s="448"/>
      <c r="R21" s="448"/>
      <c r="S21" s="448"/>
      <c r="T21" s="448"/>
      <c r="U21" s="448"/>
    </row>
    <row r="22" spans="2:21" s="93" customFormat="1" ht="20.25" x14ac:dyDescent="0.25">
      <c r="B22" s="410" t="s">
        <v>63</v>
      </c>
      <c r="C22" s="411">
        <v>0</v>
      </c>
      <c r="D22" s="412">
        <f t="shared" si="0"/>
        <v>0</v>
      </c>
      <c r="E22" s="411">
        <v>0</v>
      </c>
      <c r="F22" s="412">
        <f t="shared" si="1"/>
        <v>0</v>
      </c>
      <c r="G22" s="412" t="s">
        <v>38</v>
      </c>
      <c r="H22" s="413">
        <f>C22/BVGInfo!$D$15</f>
        <v>0</v>
      </c>
      <c r="I22" s="413">
        <f>E22/BVGInfo!$C$15</f>
        <v>0</v>
      </c>
      <c r="L22" s="448"/>
      <c r="M22" s="448"/>
      <c r="N22" s="448"/>
      <c r="O22" s="448"/>
      <c r="P22" s="448"/>
      <c r="Q22" s="448"/>
      <c r="R22" s="448"/>
      <c r="S22" s="448"/>
      <c r="T22" s="448"/>
      <c r="U22" s="448"/>
    </row>
    <row r="23" spans="2:21" s="93" customFormat="1" ht="20.25" x14ac:dyDescent="0.25">
      <c r="B23" s="410" t="s">
        <v>64</v>
      </c>
      <c r="C23" s="411">
        <v>21274013.93</v>
      </c>
      <c r="D23" s="412">
        <f t="shared" si="0"/>
        <v>1.3458277231664094E-2</v>
      </c>
      <c r="E23" s="411">
        <v>41648034.75</v>
      </c>
      <c r="F23" s="412">
        <f t="shared" si="1"/>
        <v>2.204775907326835E-2</v>
      </c>
      <c r="G23" s="412">
        <f t="shared" si="2"/>
        <v>-0.48919525116368184</v>
      </c>
      <c r="H23" s="413">
        <f>C23/BVGInfo!$D$15</f>
        <v>348754.32672131149</v>
      </c>
      <c r="I23" s="413">
        <f>E23/BVGInfo!$C$15</f>
        <v>671742.49596774194</v>
      </c>
      <c r="L23" s="448"/>
      <c r="M23" s="448"/>
      <c r="N23" s="448"/>
      <c r="O23" s="448"/>
      <c r="P23" s="448"/>
      <c r="Q23" s="448"/>
      <c r="R23" s="448"/>
      <c r="S23" s="448"/>
      <c r="T23" s="448"/>
      <c r="U23" s="448"/>
    </row>
    <row r="24" spans="2:21" s="93" customFormat="1" ht="20.25" x14ac:dyDescent="0.25">
      <c r="B24" s="399"/>
      <c r="C24" s="393"/>
      <c r="D24" s="395"/>
      <c r="E24" s="398"/>
      <c r="F24" s="395"/>
      <c r="G24" s="400"/>
      <c r="H24" s="398"/>
      <c r="I24" s="398"/>
      <c r="L24" s="448"/>
      <c r="M24" s="448"/>
      <c r="N24" s="448"/>
      <c r="O24" s="448"/>
      <c r="P24" s="448"/>
      <c r="Q24" s="448"/>
      <c r="R24" s="448"/>
      <c r="S24" s="448"/>
      <c r="T24" s="448"/>
      <c r="U24" s="448"/>
    </row>
    <row r="25" spans="2:21" s="93" customFormat="1" ht="20.25" x14ac:dyDescent="0.25">
      <c r="B25" s="414" t="s">
        <v>12</v>
      </c>
      <c r="C25" s="415">
        <f>SUM(C5:C24)</f>
        <v>1580738274.5800002</v>
      </c>
      <c r="D25" s="416">
        <f>SUM(D5:D24)</f>
        <v>0.99999999999999989</v>
      </c>
      <c r="E25" s="415">
        <f>SUM(E5:E24)</f>
        <v>1888991738.8700001</v>
      </c>
      <c r="F25" s="416">
        <f>SUM(F5:F24)</f>
        <v>0.99999999999999978</v>
      </c>
      <c r="G25" s="416">
        <f t="shared" si="2"/>
        <v>-0.16318412513248892</v>
      </c>
      <c r="H25" s="415">
        <f>C25/BVGInfo!$D$15</f>
        <v>25913742.206229512</v>
      </c>
      <c r="I25" s="415">
        <f>E25/BVGInfo!$C$15</f>
        <v>30467608.691451617</v>
      </c>
      <c r="L25" s="448"/>
      <c r="M25" s="448"/>
      <c r="N25" s="448"/>
      <c r="O25" s="448"/>
      <c r="P25" s="448"/>
      <c r="Q25" s="448"/>
      <c r="R25" s="448"/>
      <c r="S25" s="448"/>
      <c r="T25" s="448"/>
      <c r="U25" s="448"/>
    </row>
    <row r="26" spans="2:21" ht="5.25" customHeight="1" x14ac:dyDescent="0.25">
      <c r="B26" s="17"/>
      <c r="C26" s="401"/>
      <c r="D26" s="402"/>
      <c r="E26" s="401"/>
      <c r="F26" s="402"/>
      <c r="G26" s="403"/>
      <c r="H26" s="404"/>
      <c r="I26" s="404"/>
      <c r="R26" s="447"/>
      <c r="S26" s="447"/>
      <c r="T26" s="447"/>
      <c r="U26" s="447"/>
    </row>
    <row r="27" spans="2:21" x14ac:dyDescent="0.25">
      <c r="B27" s="405"/>
      <c r="C27" s="406"/>
      <c r="D27" s="407"/>
      <c r="E27" s="408"/>
      <c r="F27" s="407"/>
      <c r="G27" s="407"/>
      <c r="H27" s="204"/>
      <c r="I27" s="204"/>
      <c r="R27" s="447"/>
      <c r="S27" s="447"/>
      <c r="T27" s="447"/>
      <c r="U27" s="447"/>
    </row>
    <row r="28" spans="2:21" x14ac:dyDescent="0.25">
      <c r="C28" s="37"/>
      <c r="E28" s="409"/>
      <c r="F28" s="391"/>
      <c r="H28" s="391"/>
      <c r="I28" s="391"/>
      <c r="R28" s="447"/>
      <c r="S28" s="447"/>
      <c r="T28" s="447"/>
      <c r="U28" s="447"/>
    </row>
    <row r="29" spans="2:21" x14ac:dyDescent="0.25">
      <c r="E29" s="391"/>
      <c r="F29" s="391"/>
      <c r="H29" s="391"/>
      <c r="I29" s="391"/>
      <c r="L29" s="444"/>
      <c r="M29" s="444"/>
      <c r="N29" s="444"/>
      <c r="O29" s="444"/>
      <c r="P29" s="444"/>
      <c r="Q29" s="444"/>
      <c r="R29" s="444"/>
      <c r="S29" s="444"/>
      <c r="T29" s="453"/>
      <c r="U29" s="453"/>
    </row>
    <row r="30" spans="2:21" x14ac:dyDescent="0.25">
      <c r="E30" s="391"/>
      <c r="F30" s="391"/>
      <c r="H30" s="391"/>
      <c r="I30" s="391"/>
      <c r="L30" s="444"/>
      <c r="M30" s="444"/>
      <c r="N30" s="444"/>
      <c r="O30" s="444"/>
      <c r="P30" s="444"/>
      <c r="Q30" s="444"/>
      <c r="R30" s="444"/>
      <c r="S30" s="444"/>
      <c r="T30" s="453"/>
      <c r="U30" s="453"/>
    </row>
    <row r="31" spans="2:21" x14ac:dyDescent="0.25">
      <c r="E31" s="391"/>
      <c r="F31" s="391"/>
      <c r="H31" s="391"/>
      <c r="I31" s="391"/>
      <c r="L31" s="419"/>
      <c r="M31" s="420">
        <v>2023</v>
      </c>
      <c r="N31" s="419"/>
      <c r="O31" s="421"/>
      <c r="P31" s="420">
        <v>2022</v>
      </c>
      <c r="Q31" s="419"/>
      <c r="R31" s="444"/>
      <c r="S31" s="444"/>
      <c r="T31" s="453"/>
      <c r="U31" s="453"/>
    </row>
    <row r="32" spans="2:21" ht="11.25" customHeight="1" x14ac:dyDescent="0.25">
      <c r="E32" s="391"/>
      <c r="F32" s="391"/>
      <c r="H32" s="391"/>
      <c r="I32" s="391"/>
      <c r="L32" s="419"/>
      <c r="M32" s="419"/>
      <c r="N32" s="419"/>
      <c r="O32" s="421"/>
      <c r="P32" s="420"/>
      <c r="Q32" s="419"/>
      <c r="R32" s="444"/>
      <c r="S32" s="444"/>
      <c r="T32" s="453"/>
      <c r="U32" s="453"/>
    </row>
    <row r="33" spans="5:21" x14ac:dyDescent="0.25">
      <c r="E33" s="391"/>
      <c r="F33" s="391"/>
      <c r="H33" s="391"/>
      <c r="I33" s="391"/>
      <c r="L33" s="421" t="s">
        <v>52</v>
      </c>
      <c r="M33" s="420">
        <v>575579874.75</v>
      </c>
      <c r="N33" s="422">
        <v>0.33629770780015478</v>
      </c>
      <c r="O33" s="421" t="s">
        <v>54</v>
      </c>
      <c r="P33" s="420">
        <v>619294009.49999988</v>
      </c>
      <c r="Q33" s="422">
        <v>0.32784368335589609</v>
      </c>
      <c r="R33" s="444"/>
      <c r="S33" s="444"/>
      <c r="T33" s="453"/>
      <c r="U33" s="453"/>
    </row>
    <row r="34" spans="5:21" x14ac:dyDescent="0.25">
      <c r="E34" s="391"/>
      <c r="F34" s="391"/>
      <c r="H34" s="391"/>
      <c r="I34" s="391"/>
      <c r="L34" s="421" t="s">
        <v>56</v>
      </c>
      <c r="M34" s="420">
        <v>352677239.56999999</v>
      </c>
      <c r="N34" s="422">
        <v>0.23788297292627178</v>
      </c>
      <c r="O34" s="421" t="s">
        <v>52</v>
      </c>
      <c r="P34" s="420">
        <v>469016156.38999999</v>
      </c>
      <c r="Q34" s="422">
        <v>0.24828915168817345</v>
      </c>
      <c r="R34" s="444"/>
      <c r="S34" s="444"/>
      <c r="T34" s="453"/>
      <c r="U34" s="453"/>
    </row>
    <row r="35" spans="5:21" x14ac:dyDescent="0.25">
      <c r="E35" s="391"/>
      <c r="F35" s="391"/>
      <c r="H35" s="391"/>
      <c r="I35" s="391"/>
      <c r="L35" s="421" t="s">
        <v>54</v>
      </c>
      <c r="M35" s="420">
        <v>231032114.55999994</v>
      </c>
      <c r="N35" s="422">
        <v>0.15807481517674749</v>
      </c>
      <c r="O35" s="421" t="s">
        <v>56</v>
      </c>
      <c r="P35" s="420">
        <v>397513531.14000005</v>
      </c>
      <c r="Q35" s="422">
        <v>0.21043688172918834</v>
      </c>
      <c r="R35" s="444"/>
      <c r="S35" s="444"/>
      <c r="T35" s="453"/>
      <c r="U35" s="453"/>
    </row>
    <row r="36" spans="5:21" x14ac:dyDescent="0.25">
      <c r="E36" s="391"/>
      <c r="F36" s="391"/>
      <c r="H36" s="391"/>
      <c r="I36" s="391"/>
      <c r="L36" s="421" t="s">
        <v>60</v>
      </c>
      <c r="M36" s="420">
        <v>181704360.22</v>
      </c>
      <c r="N36" s="422">
        <v>0.13908893806018824</v>
      </c>
      <c r="O36" s="421" t="s">
        <v>60</v>
      </c>
      <c r="P36" s="420">
        <v>168601383.35999998</v>
      </c>
      <c r="Q36" s="422">
        <v>8.9254695979167062E-2</v>
      </c>
      <c r="R36" s="444"/>
      <c r="S36" s="444"/>
      <c r="T36" s="453"/>
      <c r="U36" s="453"/>
    </row>
    <row r="37" spans="5:21" x14ac:dyDescent="0.25">
      <c r="E37" s="391"/>
      <c r="F37" s="391"/>
      <c r="H37" s="391"/>
      <c r="I37" s="391"/>
      <c r="L37" s="421" t="s">
        <v>59</v>
      </c>
      <c r="M37" s="420">
        <v>103107203.25999999</v>
      </c>
      <c r="N37" s="422">
        <v>4.4297696312361544E-2</v>
      </c>
      <c r="O37" s="421" t="s">
        <v>51</v>
      </c>
      <c r="P37" s="420">
        <v>87165348.13000001</v>
      </c>
      <c r="Q37" s="422">
        <v>4.6143848242630514E-2</v>
      </c>
      <c r="R37" s="444"/>
      <c r="S37" s="444"/>
      <c r="T37" s="453"/>
      <c r="U37" s="453"/>
    </row>
    <row r="38" spans="5:21" x14ac:dyDescent="0.25">
      <c r="E38" s="391"/>
      <c r="F38" s="391"/>
      <c r="H38" s="391"/>
      <c r="I38" s="391"/>
      <c r="L38" s="421" t="s">
        <v>65</v>
      </c>
      <c r="M38" s="420">
        <v>136637482.21999997</v>
      </c>
      <c r="N38" s="422">
        <v>8.4357869724276197E-2</v>
      </c>
      <c r="O38" s="421" t="s">
        <v>65</v>
      </c>
      <c r="P38" s="420">
        <v>147401310.35000005</v>
      </c>
      <c r="Q38" s="422">
        <v>7.8031739004944464E-2</v>
      </c>
      <c r="R38" s="444"/>
      <c r="S38" s="444"/>
      <c r="T38" s="453"/>
      <c r="U38" s="453"/>
    </row>
    <row r="39" spans="5:21" x14ac:dyDescent="0.25">
      <c r="E39" s="391"/>
      <c r="F39" s="391"/>
      <c r="H39" s="391"/>
      <c r="I39" s="391"/>
      <c r="L39" s="421" t="s">
        <v>66</v>
      </c>
      <c r="M39" s="420">
        <v>1580738274.5799999</v>
      </c>
      <c r="N39" s="422">
        <v>1</v>
      </c>
      <c r="O39" s="421" t="s">
        <v>66</v>
      </c>
      <c r="P39" s="420">
        <v>1888991738.8700001</v>
      </c>
      <c r="Q39" s="422">
        <v>1</v>
      </c>
      <c r="R39" s="444"/>
      <c r="S39" s="444"/>
      <c r="T39" s="453"/>
      <c r="U39" s="453"/>
    </row>
    <row r="40" spans="5:21" x14ac:dyDescent="0.25">
      <c r="E40" s="391"/>
      <c r="F40" s="391"/>
      <c r="H40" s="391"/>
      <c r="I40" s="391"/>
      <c r="L40" s="421" t="s">
        <v>67</v>
      </c>
      <c r="M40" s="419">
        <v>61</v>
      </c>
      <c r="N40" s="422"/>
      <c r="O40" s="421" t="s">
        <v>67</v>
      </c>
      <c r="P40" s="419">
        <v>62</v>
      </c>
      <c r="Q40" s="422"/>
      <c r="R40" s="444"/>
      <c r="S40" s="444"/>
      <c r="T40" s="453"/>
      <c r="U40" s="453"/>
    </row>
    <row r="41" spans="5:21" x14ac:dyDescent="0.25">
      <c r="E41" s="391"/>
      <c r="F41" s="391"/>
      <c r="H41" s="391"/>
      <c r="I41" s="391"/>
      <c r="L41" s="444"/>
      <c r="M41" s="444"/>
      <c r="N41" s="444"/>
      <c r="O41" s="444"/>
      <c r="P41" s="445"/>
      <c r="Q41" s="444"/>
      <c r="R41" s="444"/>
      <c r="S41" s="444"/>
      <c r="T41" s="453"/>
      <c r="U41" s="453"/>
    </row>
    <row r="42" spans="5:21" x14ac:dyDescent="0.25">
      <c r="E42" s="391"/>
      <c r="F42" s="391"/>
      <c r="H42" s="391"/>
      <c r="I42" s="391"/>
      <c r="L42" s="446"/>
      <c r="M42" s="446"/>
      <c r="N42" s="446"/>
      <c r="O42" s="446"/>
      <c r="P42" s="445"/>
      <c r="Q42" s="444"/>
      <c r="R42" s="444"/>
      <c r="S42" s="444"/>
      <c r="T42" s="453"/>
      <c r="U42" s="453"/>
    </row>
    <row r="43" spans="5:21" x14ac:dyDescent="0.25">
      <c r="E43" s="391"/>
      <c r="F43" s="391"/>
      <c r="H43" s="391"/>
      <c r="I43" s="391"/>
      <c r="L43" s="446"/>
      <c r="M43" s="446"/>
      <c r="N43" s="446"/>
      <c r="O43" s="446"/>
      <c r="P43" s="444"/>
      <c r="Q43" s="444"/>
      <c r="R43" s="444"/>
      <c r="S43" s="444"/>
      <c r="T43" s="453"/>
      <c r="U43" s="453"/>
    </row>
    <row r="44" spans="5:21" x14ac:dyDescent="0.25">
      <c r="E44" s="391"/>
      <c r="F44" s="391"/>
      <c r="H44" s="391"/>
      <c r="I44" s="391"/>
      <c r="L44" s="455"/>
      <c r="M44" s="455"/>
      <c r="N44" s="455"/>
      <c r="O44" s="455"/>
      <c r="P44" s="453"/>
      <c r="Q44" s="453"/>
      <c r="R44" s="444"/>
      <c r="S44" s="444"/>
      <c r="T44" s="453"/>
      <c r="U44" s="453"/>
    </row>
    <row r="45" spans="5:21" x14ac:dyDescent="0.25">
      <c r="E45" s="391"/>
      <c r="F45" s="391"/>
      <c r="H45" s="391"/>
      <c r="I45" s="391"/>
      <c r="L45" s="455"/>
      <c r="M45" s="455"/>
      <c r="N45" s="455"/>
      <c r="O45" s="455"/>
      <c r="P45" s="453"/>
      <c r="Q45" s="453"/>
      <c r="R45" s="444"/>
      <c r="S45" s="444"/>
      <c r="T45" s="453"/>
      <c r="U45" s="453"/>
    </row>
    <row r="46" spans="5:21" x14ac:dyDescent="0.25">
      <c r="E46" s="391"/>
      <c r="F46" s="391"/>
      <c r="H46" s="391"/>
      <c r="I46" s="391"/>
      <c r="L46" s="446"/>
      <c r="M46" s="446"/>
      <c r="N46" s="446"/>
      <c r="O46" s="446"/>
      <c r="P46" s="444"/>
      <c r="Q46" s="444"/>
      <c r="R46" s="444"/>
      <c r="S46" s="444"/>
      <c r="T46" s="453"/>
      <c r="U46" s="453"/>
    </row>
    <row r="47" spans="5:21" x14ac:dyDescent="0.25">
      <c r="E47" s="391"/>
      <c r="F47" s="391"/>
      <c r="H47" s="391"/>
      <c r="I47" s="391"/>
      <c r="L47" s="446"/>
      <c r="M47" s="446"/>
      <c r="N47" s="446"/>
      <c r="O47" s="446"/>
      <c r="P47" s="444"/>
      <c r="Q47" s="444"/>
      <c r="R47" s="444"/>
      <c r="S47" s="444"/>
    </row>
    <row r="48" spans="5:21" x14ac:dyDescent="0.25">
      <c r="E48" s="391"/>
      <c r="F48" s="391"/>
      <c r="H48" s="391"/>
      <c r="I48" s="391"/>
      <c r="L48" s="455"/>
      <c r="M48" s="455"/>
      <c r="N48" s="455"/>
      <c r="O48" s="455"/>
      <c r="P48" s="453"/>
      <c r="Q48" s="453"/>
      <c r="R48" s="454"/>
    </row>
    <row r="49" spans="12:18" x14ac:dyDescent="0.25">
      <c r="L49" s="453"/>
      <c r="M49" s="453"/>
      <c r="N49" s="453"/>
      <c r="O49" s="453"/>
      <c r="P49" s="453"/>
      <c r="Q49" s="453"/>
      <c r="R49" s="453"/>
    </row>
  </sheetData>
  <mergeCells count="1">
    <mergeCell ref="B1:F1"/>
  </mergeCells>
  <printOptions horizontalCentered="1" verticalCentered="1"/>
  <pageMargins left="0.78740157480314965" right="0.78740157480314965" top="0.55118110236220474" bottom="0.55118110236220474" header="0" footer="0"/>
  <pageSetup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2120-7E59-4E29-8464-33DFB76A6AED}">
  <sheetPr>
    <pageSetUpPr fitToPage="1"/>
  </sheetPr>
  <dimension ref="A1:P65"/>
  <sheetViews>
    <sheetView showGridLines="0" zoomScaleNormal="100" workbookViewId="0">
      <selection activeCell="J47" sqref="J47"/>
    </sheetView>
  </sheetViews>
  <sheetFormatPr baseColWidth="10" defaultColWidth="11.5703125" defaultRowHeight="12.75" x14ac:dyDescent="0.2"/>
  <cols>
    <col min="1" max="1" width="1.140625" style="1" customWidth="1"/>
    <col min="2" max="2" width="25" style="1" customWidth="1"/>
    <col min="3" max="3" width="21.28515625" style="1" customWidth="1"/>
    <col min="4" max="4" width="20.140625" style="1" customWidth="1"/>
    <col min="5" max="5" width="25.28515625" style="1" customWidth="1"/>
    <col min="6" max="6" width="23.85546875" style="1" customWidth="1"/>
    <col min="7" max="7" width="20" style="40" customWidth="1"/>
    <col min="8" max="8" width="8.28515625" style="40" customWidth="1"/>
    <col min="9" max="9" width="6.85546875" style="40" customWidth="1"/>
    <col min="10" max="10" width="18.42578125" style="40" customWidth="1"/>
    <col min="11" max="12" width="11.5703125" style="1"/>
    <col min="13" max="13" width="18.140625" style="1" customWidth="1"/>
    <col min="14" max="14" width="24.85546875" style="1" customWidth="1"/>
    <col min="15" max="15" width="14.140625" style="1" bestFit="1" customWidth="1"/>
    <col min="16" max="16" width="11.7109375" style="1" bestFit="1" customWidth="1"/>
    <col min="17" max="16384" width="11.5703125" style="1"/>
  </cols>
  <sheetData>
    <row r="1" spans="1:16" ht="75" customHeight="1" x14ac:dyDescent="0.2">
      <c r="B1" s="469" t="s">
        <v>447</v>
      </c>
      <c r="C1" s="470"/>
      <c r="D1" s="470"/>
      <c r="E1" s="470"/>
      <c r="F1" s="471"/>
      <c r="G1" s="158"/>
      <c r="I1" s="169"/>
    </row>
    <row r="2" spans="1:16" ht="15.75" customHeight="1" x14ac:dyDescent="0.2">
      <c r="A2" s="160"/>
      <c r="B2" s="159"/>
      <c r="G2" s="1"/>
      <c r="H2" s="1"/>
      <c r="I2" s="160"/>
      <c r="J2" s="1"/>
    </row>
    <row r="3" spans="1:16" ht="9.75" customHeight="1" x14ac:dyDescent="0.25">
      <c r="B3" s="164"/>
      <c r="C3" s="161"/>
      <c r="D3" s="162"/>
      <c r="E3" s="163"/>
      <c r="F3" s="163"/>
      <c r="I3" s="169"/>
    </row>
    <row r="4" spans="1:16" s="95" customFormat="1" ht="35.25" customHeight="1" x14ac:dyDescent="0.8">
      <c r="B4" s="165"/>
      <c r="C4" s="189"/>
      <c r="D4" s="188" t="s">
        <v>9</v>
      </c>
      <c r="E4" s="187" t="s">
        <v>68</v>
      </c>
      <c r="F4" s="187" t="s">
        <v>69</v>
      </c>
      <c r="G4" s="186" t="s">
        <v>70</v>
      </c>
      <c r="H4" s="94"/>
      <c r="I4" s="170"/>
      <c r="J4" s="94"/>
    </row>
    <row r="5" spans="1:16" s="95" customFormat="1" ht="17.45" customHeight="1" x14ac:dyDescent="0.8">
      <c r="B5" s="165"/>
      <c r="C5" s="176" t="s">
        <v>71</v>
      </c>
      <c r="D5" s="203">
        <v>23815555.660000011</v>
      </c>
      <c r="E5" s="203">
        <v>9281844.2100000009</v>
      </c>
      <c r="F5" s="203">
        <f>SUM(D5:E5)</f>
        <v>33097399.870000012</v>
      </c>
      <c r="G5" s="177">
        <f>D5/F5</f>
        <v>0.71955971627809934</v>
      </c>
      <c r="H5" s="171"/>
      <c r="I5" s="172"/>
    </row>
    <row r="6" spans="1:16" s="95" customFormat="1" ht="17.45" customHeight="1" x14ac:dyDescent="0.8">
      <c r="B6" s="165"/>
      <c r="C6" s="176" t="s">
        <v>11</v>
      </c>
      <c r="D6" s="203">
        <v>1556922718.9199998</v>
      </c>
      <c r="E6" s="203">
        <v>1656428087.809999</v>
      </c>
      <c r="F6" s="203">
        <f>SUM(D6:E6)</f>
        <v>3213350806.7299986</v>
      </c>
      <c r="G6" s="177">
        <f t="shared" ref="G6:G7" si="0">D6/F6</f>
        <v>0.48451688364034262</v>
      </c>
      <c r="H6" s="171"/>
      <c r="I6" s="172"/>
      <c r="N6" s="94"/>
      <c r="O6" s="94"/>
    </row>
    <row r="7" spans="1:16" s="95" customFormat="1" ht="17.45" customHeight="1" x14ac:dyDescent="0.8">
      <c r="B7" s="165"/>
      <c r="C7" s="176" t="s">
        <v>12</v>
      </c>
      <c r="D7" s="203">
        <f>SUM(D5:D6)</f>
        <v>1580738274.5799999</v>
      </c>
      <c r="E7" s="203">
        <f>SUM(E5:E6)</f>
        <v>1665709932.019999</v>
      </c>
      <c r="F7" s="203">
        <f>SUM(F5:F6)</f>
        <v>3246448206.5999985</v>
      </c>
      <c r="G7" s="177">
        <f t="shared" si="0"/>
        <v>0.48691313521231416</v>
      </c>
      <c r="H7" s="94"/>
      <c r="I7" s="172"/>
      <c r="N7" s="94"/>
      <c r="O7" s="96" t="s">
        <v>72</v>
      </c>
    </row>
    <row r="8" spans="1:16" ht="13.5" customHeight="1" x14ac:dyDescent="0.8">
      <c r="B8" s="166"/>
      <c r="C8" s="167"/>
      <c r="D8" s="167"/>
      <c r="E8" s="168"/>
      <c r="F8" s="168"/>
      <c r="G8" s="175"/>
      <c r="H8" s="173"/>
      <c r="I8" s="174"/>
      <c r="N8" s="97" t="s">
        <v>73</v>
      </c>
      <c r="O8" s="98">
        <f>+D5</f>
        <v>23815555.660000011</v>
      </c>
      <c r="P8" s="99">
        <f>+O8/O10</f>
        <v>0.71955971627809934</v>
      </c>
    </row>
    <row r="9" spans="1:16" ht="8.25" customHeight="1" x14ac:dyDescent="0.25">
      <c r="B9" s="178"/>
      <c r="D9" s="2"/>
      <c r="I9" s="179"/>
      <c r="N9" s="44" t="s">
        <v>74</v>
      </c>
      <c r="O9" s="45">
        <f>+E5</f>
        <v>9281844.2100000009</v>
      </c>
      <c r="P9" s="3">
        <f>+O9/O10</f>
        <v>0.28044028372190066</v>
      </c>
    </row>
    <row r="10" spans="1:16" x14ac:dyDescent="0.2">
      <c r="B10" s="159"/>
      <c r="I10" s="169"/>
      <c r="L10" s="48"/>
      <c r="N10" s="40"/>
      <c r="O10" s="46">
        <f>+F5</f>
        <v>33097399.870000012</v>
      </c>
      <c r="P10" s="3">
        <v>0.99999999999999989</v>
      </c>
    </row>
    <row r="11" spans="1:16" ht="12" customHeight="1" x14ac:dyDescent="0.2">
      <c r="B11" s="159"/>
      <c r="I11" s="169"/>
      <c r="N11" s="40"/>
      <c r="O11" s="40"/>
      <c r="P11" s="47"/>
    </row>
    <row r="12" spans="1:16" ht="12" customHeight="1" x14ac:dyDescent="0.2">
      <c r="B12" s="159"/>
      <c r="I12" s="169"/>
      <c r="N12" s="40"/>
      <c r="O12" s="49" t="s">
        <v>75</v>
      </c>
    </row>
    <row r="13" spans="1:16" ht="12" customHeight="1" x14ac:dyDescent="0.25">
      <c r="B13" s="159"/>
      <c r="I13" s="169"/>
      <c r="N13" s="44" t="s">
        <v>73</v>
      </c>
      <c r="O13" s="50">
        <f>+D6</f>
        <v>1556922718.9199998</v>
      </c>
      <c r="P13" s="3">
        <f>+O13/O15</f>
        <v>0.48451688364034262</v>
      </c>
    </row>
    <row r="14" spans="1:16" ht="12" customHeight="1" x14ac:dyDescent="0.25">
      <c r="B14" s="159"/>
      <c r="I14" s="169"/>
      <c r="N14" s="44" t="s">
        <v>74</v>
      </c>
      <c r="O14" s="50">
        <f>+E6</f>
        <v>1656428087.809999</v>
      </c>
      <c r="P14" s="3">
        <f>+O14/O15</f>
        <v>0.51548311635965749</v>
      </c>
    </row>
    <row r="15" spans="1:16" ht="12" customHeight="1" x14ac:dyDescent="0.2">
      <c r="B15" s="159"/>
      <c r="I15" s="169"/>
      <c r="N15" s="40"/>
      <c r="O15" s="42">
        <f>+F6</f>
        <v>3213350806.7299986</v>
      </c>
      <c r="P15" s="3">
        <v>1</v>
      </c>
    </row>
    <row r="16" spans="1:16" ht="12" customHeight="1" x14ac:dyDescent="0.2">
      <c r="B16" s="159"/>
      <c r="I16" s="169"/>
      <c r="M16" s="2"/>
      <c r="N16" s="40"/>
      <c r="O16" s="40"/>
    </row>
    <row r="17" spans="2:16" ht="12" customHeight="1" x14ac:dyDescent="0.2">
      <c r="B17" s="159"/>
      <c r="I17" s="169"/>
      <c r="N17" s="40"/>
      <c r="O17" s="49" t="s">
        <v>12</v>
      </c>
    </row>
    <row r="18" spans="2:16" ht="12" customHeight="1" x14ac:dyDescent="0.25">
      <c r="B18" s="159"/>
      <c r="I18" s="169"/>
      <c r="N18" s="44" t="s">
        <v>73</v>
      </c>
      <c r="O18" s="43">
        <v>3963518552.3400002</v>
      </c>
      <c r="P18" s="3">
        <f>+O18/O20</f>
        <v>0.4993337738692214</v>
      </c>
    </row>
    <row r="19" spans="2:16" ht="12" customHeight="1" x14ac:dyDescent="0.25">
      <c r="B19" s="159"/>
      <c r="I19" s="169"/>
      <c r="N19" s="44" t="s">
        <v>74</v>
      </c>
      <c r="O19" s="43">
        <v>3974095043.5271807</v>
      </c>
      <c r="P19" s="3">
        <f>+O19/O20</f>
        <v>0.5006662261307786</v>
      </c>
    </row>
    <row r="20" spans="2:16" ht="12" customHeight="1" x14ac:dyDescent="0.2">
      <c r="B20" s="159"/>
      <c r="I20" s="169"/>
      <c r="N20" s="40"/>
      <c r="O20" s="43">
        <v>7937613595.8671808</v>
      </c>
      <c r="P20" s="3">
        <v>1</v>
      </c>
    </row>
    <row r="21" spans="2:16" ht="12" customHeight="1" x14ac:dyDescent="0.2">
      <c r="B21" s="159"/>
      <c r="I21" s="169"/>
      <c r="N21" s="40"/>
      <c r="O21" s="40"/>
    </row>
    <row r="22" spans="2:16" ht="12" customHeight="1" x14ac:dyDescent="0.2">
      <c r="B22" s="159"/>
      <c r="I22" s="169"/>
      <c r="N22" s="40"/>
      <c r="O22" s="40"/>
    </row>
    <row r="23" spans="2:16" ht="12" customHeight="1" x14ac:dyDescent="0.2">
      <c r="B23" s="159"/>
      <c r="I23" s="169"/>
      <c r="N23" s="40"/>
      <c r="O23" s="40"/>
    </row>
    <row r="24" spans="2:16" ht="34.5" customHeight="1" x14ac:dyDescent="0.2">
      <c r="B24" s="159"/>
      <c r="I24" s="169"/>
      <c r="N24" s="40"/>
      <c r="O24" s="40"/>
    </row>
    <row r="25" spans="2:16" ht="12" customHeight="1" x14ac:dyDescent="0.2">
      <c r="B25" s="159"/>
      <c r="I25" s="169"/>
      <c r="N25" s="40"/>
      <c r="O25" s="40"/>
    </row>
    <row r="26" spans="2:16" ht="12" customHeight="1" x14ac:dyDescent="0.2">
      <c r="B26" s="159"/>
      <c r="I26" s="169"/>
      <c r="N26" s="40"/>
      <c r="O26" s="40"/>
    </row>
    <row r="27" spans="2:16" ht="9.75" customHeight="1" x14ac:dyDescent="0.2">
      <c r="B27" s="159"/>
      <c r="I27" s="169"/>
      <c r="N27" s="40"/>
      <c r="O27" s="40"/>
    </row>
    <row r="28" spans="2:16" ht="16.5" customHeight="1" x14ac:dyDescent="0.2">
      <c r="B28" s="180"/>
      <c r="C28" s="181"/>
      <c r="D28" s="181"/>
      <c r="E28" s="181"/>
      <c r="F28" s="181"/>
      <c r="G28" s="173"/>
      <c r="H28" s="173"/>
      <c r="I28" s="174"/>
      <c r="N28" s="40"/>
      <c r="O28" s="40"/>
    </row>
    <row r="29" spans="2:16" ht="16.5" customHeight="1" x14ac:dyDescent="0.2">
      <c r="B29" s="178"/>
      <c r="I29" s="179"/>
      <c r="N29" s="40"/>
      <c r="O29" s="40"/>
    </row>
    <row r="30" spans="2:16" ht="21.75" customHeight="1" x14ac:dyDescent="0.2">
      <c r="B30" s="159"/>
      <c r="C30" s="468" t="s">
        <v>76</v>
      </c>
      <c r="D30" s="468"/>
      <c r="E30" s="468"/>
      <c r="F30" s="468"/>
      <c r="G30" s="468"/>
      <c r="I30" s="169"/>
      <c r="N30" s="40"/>
      <c r="O30" s="40"/>
    </row>
    <row r="31" spans="2:16" s="4" customFormat="1" ht="19.149999999999999" customHeight="1" x14ac:dyDescent="0.4">
      <c r="B31" s="182"/>
      <c r="C31" s="190"/>
      <c r="D31" s="191"/>
      <c r="E31" s="201"/>
      <c r="F31" s="191"/>
      <c r="G31" s="191"/>
      <c r="H31" s="41"/>
      <c r="I31" s="183"/>
      <c r="N31" s="40"/>
      <c r="O31" s="40"/>
      <c r="P31" s="1"/>
    </row>
    <row r="32" spans="2:16" ht="36" customHeight="1" x14ac:dyDescent="0.3">
      <c r="B32" s="159"/>
      <c r="C32" s="192"/>
      <c r="D32" s="200" t="s">
        <v>9</v>
      </c>
      <c r="E32" s="198" t="s">
        <v>68</v>
      </c>
      <c r="F32" s="198" t="s">
        <v>77</v>
      </c>
      <c r="G32" s="199" t="s">
        <v>78</v>
      </c>
      <c r="I32" s="169"/>
      <c r="N32" s="423" t="s">
        <v>72</v>
      </c>
      <c r="O32" s="423"/>
      <c r="P32" s="424"/>
    </row>
    <row r="33" spans="2:16" s="4" customFormat="1" ht="19.149999999999999" customHeight="1" x14ac:dyDescent="0.25">
      <c r="B33" s="182"/>
      <c r="C33" s="196" t="s">
        <v>71</v>
      </c>
      <c r="D33" s="202">
        <v>23815555.660000011</v>
      </c>
      <c r="E33" s="202">
        <v>9281844.2100000009</v>
      </c>
      <c r="F33" s="202">
        <f>SUM(D33:E33)</f>
        <v>33097399.870000012</v>
      </c>
      <c r="G33" s="197">
        <f>D33/F33</f>
        <v>0.71955971627809934</v>
      </c>
      <c r="H33" s="42"/>
      <c r="I33" s="183"/>
      <c r="N33" s="425" t="s">
        <v>73</v>
      </c>
      <c r="O33" s="426">
        <v>26177871.469999999</v>
      </c>
      <c r="P33" s="427">
        <f>+O33/O35</f>
        <v>0.51866153524857472</v>
      </c>
    </row>
    <row r="34" spans="2:16" s="4" customFormat="1" ht="19.149999999999999" customHeight="1" x14ac:dyDescent="0.25">
      <c r="B34" s="182"/>
      <c r="C34" s="196" t="s">
        <v>11</v>
      </c>
      <c r="D34" s="202">
        <v>798024048.26999986</v>
      </c>
      <c r="E34" s="202">
        <v>944670133.1229043</v>
      </c>
      <c r="F34" s="202">
        <f>SUM(D34:E34)</f>
        <v>1742694181.3929043</v>
      </c>
      <c r="G34" s="197">
        <f t="shared" ref="G34:G35" si="1">D34/F34</f>
        <v>0.45792546781337934</v>
      </c>
      <c r="H34" s="42"/>
      <c r="I34" s="183"/>
      <c r="N34" s="428" t="s">
        <v>74</v>
      </c>
      <c r="O34" s="426">
        <v>24294102.430000003</v>
      </c>
      <c r="P34" s="429">
        <f>+O34/O35</f>
        <v>0.48133846475142517</v>
      </c>
    </row>
    <row r="35" spans="2:16" s="4" customFormat="1" ht="19.149999999999999" customHeight="1" x14ac:dyDescent="0.2">
      <c r="B35" s="182"/>
      <c r="C35" s="196" t="s">
        <v>12</v>
      </c>
      <c r="D35" s="202">
        <f>SUM(D33:D34)</f>
        <v>821839603.92999983</v>
      </c>
      <c r="E35" s="202">
        <f>SUM(E33:E34)</f>
        <v>953951977.33290434</v>
      </c>
      <c r="F35" s="202">
        <f>SUM(F33:F34)</f>
        <v>1775791581.2629044</v>
      </c>
      <c r="G35" s="197">
        <f t="shared" si="1"/>
        <v>0.46280183586945794</v>
      </c>
      <c r="H35" s="41"/>
      <c r="I35" s="183"/>
      <c r="N35" s="423"/>
      <c r="O35" s="426">
        <v>50471973.900000006</v>
      </c>
      <c r="P35" s="429">
        <v>1</v>
      </c>
    </row>
    <row r="36" spans="2:16" ht="19.149999999999999" customHeight="1" x14ac:dyDescent="0.2">
      <c r="B36" s="159"/>
      <c r="I36" s="169"/>
      <c r="N36" s="423"/>
      <c r="O36" s="423"/>
      <c r="P36" s="430"/>
    </row>
    <row r="37" spans="2:16" ht="9.75" customHeight="1" x14ac:dyDescent="0.3">
      <c r="B37" s="159"/>
      <c r="C37" s="193"/>
      <c r="D37" s="194"/>
      <c r="E37" s="194"/>
      <c r="F37" s="195"/>
      <c r="G37" s="195"/>
      <c r="I37" s="169"/>
      <c r="N37" s="431"/>
      <c r="O37" s="431"/>
      <c r="P37" s="432"/>
    </row>
    <row r="38" spans="2:16" ht="12.75" customHeight="1" x14ac:dyDescent="0.2">
      <c r="B38" s="180"/>
      <c r="C38" s="181"/>
      <c r="D38" s="181"/>
      <c r="E38" s="181"/>
      <c r="F38" s="181"/>
      <c r="G38" s="175"/>
      <c r="H38" s="173"/>
      <c r="I38" s="174"/>
      <c r="N38" s="431" t="s">
        <v>75</v>
      </c>
      <c r="O38" s="431"/>
      <c r="P38" s="432"/>
    </row>
    <row r="39" spans="2:16" ht="15.75" x14ac:dyDescent="0.25">
      <c r="B39" s="178"/>
      <c r="H39" s="184"/>
      <c r="I39" s="179"/>
      <c r="L39" s="48"/>
      <c r="N39" s="425" t="s">
        <v>73</v>
      </c>
      <c r="O39" s="426">
        <v>2006928815.7999997</v>
      </c>
      <c r="P39" s="427">
        <f>+O39/O41</f>
        <v>0.4780988278998165</v>
      </c>
    </row>
    <row r="40" spans="2:16" ht="12" customHeight="1" x14ac:dyDescent="0.25">
      <c r="B40" s="159"/>
      <c r="I40" s="169"/>
      <c r="N40" s="425" t="s">
        <v>74</v>
      </c>
      <c r="O40" s="426">
        <v>2190799140.6059985</v>
      </c>
      <c r="P40" s="427">
        <f>+O40/O41</f>
        <v>0.5219011721001835</v>
      </c>
    </row>
    <row r="41" spans="2:16" ht="12" customHeight="1" x14ac:dyDescent="0.2">
      <c r="B41" s="159"/>
      <c r="I41" s="169"/>
      <c r="N41" s="431"/>
      <c r="O41" s="426">
        <f>SUM(O39:O40)</f>
        <v>4197727956.4059982</v>
      </c>
      <c r="P41" s="427">
        <v>1</v>
      </c>
    </row>
    <row r="42" spans="2:16" ht="12" customHeight="1" x14ac:dyDescent="0.2">
      <c r="B42" s="159"/>
      <c r="I42" s="169"/>
      <c r="N42" s="431"/>
      <c r="O42" s="431"/>
      <c r="P42" s="432"/>
    </row>
    <row r="43" spans="2:16" ht="12" customHeight="1" x14ac:dyDescent="0.2">
      <c r="B43" s="159"/>
      <c r="I43" s="169"/>
      <c r="N43" s="431" t="s">
        <v>12</v>
      </c>
      <c r="O43" s="431"/>
      <c r="P43" s="432"/>
    </row>
    <row r="44" spans="2:16" ht="12" customHeight="1" x14ac:dyDescent="0.25">
      <c r="B44" s="159"/>
      <c r="I44" s="169"/>
      <c r="N44" s="425" t="s">
        <v>73</v>
      </c>
      <c r="O44" s="426">
        <v>2033106687.2699997</v>
      </c>
      <c r="P44" s="427">
        <f>+O44/O46</f>
        <v>0.47858074488001368</v>
      </c>
    </row>
    <row r="45" spans="2:16" ht="12" customHeight="1" x14ac:dyDescent="0.25">
      <c r="B45" s="159"/>
      <c r="I45" s="169"/>
      <c r="M45" s="2"/>
      <c r="N45" s="425" t="s">
        <v>74</v>
      </c>
      <c r="O45" s="426">
        <v>2215093243.5059986</v>
      </c>
      <c r="P45" s="427">
        <f>+O45/O46</f>
        <v>0.52141925511998632</v>
      </c>
    </row>
    <row r="46" spans="2:16" ht="12" customHeight="1" x14ac:dyDescent="0.2">
      <c r="B46" s="159"/>
      <c r="I46" s="169"/>
      <c r="N46" s="431"/>
      <c r="O46" s="426">
        <f>SUM(O44:O45)</f>
        <v>4248199930.7759981</v>
      </c>
      <c r="P46" s="427">
        <v>1</v>
      </c>
    </row>
    <row r="47" spans="2:16" ht="12" customHeight="1" x14ac:dyDescent="0.2">
      <c r="B47" s="159"/>
      <c r="I47" s="169"/>
      <c r="N47" s="40"/>
      <c r="O47" s="40"/>
    </row>
    <row r="48" spans="2:16" ht="12" customHeight="1" x14ac:dyDescent="0.2">
      <c r="B48" s="159"/>
      <c r="I48" s="169"/>
      <c r="N48" s="40"/>
      <c r="O48" s="40"/>
    </row>
    <row r="49" spans="2:15" ht="12" customHeight="1" x14ac:dyDescent="0.2">
      <c r="B49" s="159"/>
      <c r="I49" s="169"/>
      <c r="N49" s="40"/>
      <c r="O49" s="40"/>
    </row>
    <row r="50" spans="2:15" ht="12" customHeight="1" x14ac:dyDescent="0.2">
      <c r="B50" s="159"/>
      <c r="I50" s="169"/>
    </row>
    <row r="51" spans="2:15" ht="12" customHeight="1" x14ac:dyDescent="0.2">
      <c r="B51" s="159"/>
      <c r="I51" s="169"/>
    </row>
    <row r="52" spans="2:15" ht="12" customHeight="1" x14ac:dyDescent="0.2">
      <c r="B52" s="159"/>
      <c r="I52" s="169"/>
    </row>
    <row r="53" spans="2:15" ht="12" customHeight="1" x14ac:dyDescent="0.2">
      <c r="B53" s="159"/>
      <c r="I53" s="169"/>
    </row>
    <row r="54" spans="2:15" ht="12" customHeight="1" x14ac:dyDescent="0.2">
      <c r="B54" s="159"/>
      <c r="I54" s="169"/>
    </row>
    <row r="55" spans="2:15" ht="9.75" customHeight="1" x14ac:dyDescent="0.2">
      <c r="B55" s="159"/>
      <c r="I55" s="169"/>
    </row>
    <row r="56" spans="2:15" ht="9.75" customHeight="1" x14ac:dyDescent="0.2">
      <c r="B56" s="159"/>
      <c r="I56" s="169"/>
    </row>
    <row r="57" spans="2:15" ht="9.75" customHeight="1" x14ac:dyDescent="0.2">
      <c r="B57" s="159"/>
      <c r="I57" s="169"/>
    </row>
    <row r="58" spans="2:15" ht="9.75" customHeight="1" x14ac:dyDescent="0.2">
      <c r="B58" s="159"/>
      <c r="I58" s="169"/>
    </row>
    <row r="59" spans="2:15" s="4" customFormat="1" ht="14.25" x14ac:dyDescent="0.2">
      <c r="B59" s="182"/>
      <c r="G59" s="41"/>
      <c r="H59" s="41"/>
      <c r="I59" s="185"/>
      <c r="J59" s="41"/>
    </row>
    <row r="60" spans="2:15" x14ac:dyDescent="0.2">
      <c r="B60" s="159"/>
      <c r="I60" s="169"/>
    </row>
    <row r="61" spans="2:15" x14ac:dyDescent="0.2">
      <c r="B61" s="159"/>
      <c r="I61" s="169"/>
    </row>
    <row r="62" spans="2:15" x14ac:dyDescent="0.2">
      <c r="B62" s="159"/>
      <c r="I62" s="169"/>
    </row>
    <row r="63" spans="2:15" x14ac:dyDescent="0.2">
      <c r="B63" s="159"/>
      <c r="I63" s="169"/>
    </row>
    <row r="64" spans="2:15" x14ac:dyDescent="0.2">
      <c r="B64" s="159"/>
      <c r="I64" s="169"/>
    </row>
    <row r="65" spans="2:10" s="100" customFormat="1" ht="21.75" x14ac:dyDescent="0.6">
      <c r="B65" s="465" t="s">
        <v>79</v>
      </c>
      <c r="C65" s="466"/>
      <c r="D65" s="466"/>
      <c r="E65" s="466"/>
      <c r="F65" s="466"/>
      <c r="G65" s="466"/>
      <c r="H65" s="466"/>
      <c r="I65" s="467"/>
      <c r="J65" s="101"/>
    </row>
  </sheetData>
  <mergeCells count="3">
    <mergeCell ref="B65:I65"/>
    <mergeCell ref="C30:G30"/>
    <mergeCell ref="B1:F1"/>
  </mergeCells>
  <printOptions horizontalCentered="1" verticalCentered="1"/>
  <pageMargins left="0.67" right="0.66" top="0.5" bottom="0.5" header="0.51181102362204722" footer="0.51181102362204722"/>
  <pageSetup scale="55" orientation="landscape" blackAndWhite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AFAA-C94C-44AC-B9DE-021B77F201C6}">
  <sheetPr>
    <pageSetUpPr fitToPage="1"/>
  </sheetPr>
  <dimension ref="B1:O60"/>
  <sheetViews>
    <sheetView showGridLines="0" zoomScale="50" zoomScaleNormal="50" workbookViewId="0"/>
  </sheetViews>
  <sheetFormatPr baseColWidth="10" defaultColWidth="11.42578125" defaultRowHeight="12.75" x14ac:dyDescent="0.25"/>
  <cols>
    <col min="1" max="1" width="4.28515625" style="51" customWidth="1"/>
    <col min="2" max="2" width="5.140625" style="51" customWidth="1"/>
    <col min="3" max="3" width="79.28515625" style="51" customWidth="1"/>
    <col min="4" max="4" width="27.85546875" style="51" customWidth="1"/>
    <col min="5" max="5" width="14.28515625" style="51" customWidth="1"/>
    <col min="6" max="6" width="21.85546875" style="51" customWidth="1"/>
    <col min="7" max="7" width="14" style="51" bestFit="1" customWidth="1"/>
    <col min="8" max="8" width="28" style="51" customWidth="1"/>
    <col min="9" max="9" width="14" style="51" bestFit="1" customWidth="1"/>
    <col min="10" max="10" width="27.28515625" style="51" customWidth="1"/>
    <col min="11" max="11" width="14" style="51" bestFit="1" customWidth="1"/>
    <col min="12" max="12" width="25.42578125" style="51" customWidth="1"/>
    <col min="13" max="13" width="14" style="51" bestFit="1" customWidth="1"/>
    <col min="14" max="14" width="20.28515625" style="51" customWidth="1"/>
    <col min="15" max="15" width="22.42578125" style="51" customWidth="1"/>
    <col min="16" max="16" width="4.140625" style="51" customWidth="1"/>
    <col min="17" max="16384" width="11.42578125" style="51"/>
  </cols>
  <sheetData>
    <row r="1" spans="2:15" ht="77.25" customHeight="1" x14ac:dyDescent="0.25">
      <c r="B1" s="475" t="s">
        <v>448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205"/>
    </row>
    <row r="2" spans="2:15" x14ac:dyDescent="0.25">
      <c r="C2" s="206"/>
      <c r="I2" s="207"/>
    </row>
    <row r="3" spans="2:15" ht="31.9" customHeight="1" x14ac:dyDescent="0.25">
      <c r="B3" s="472" t="s">
        <v>80</v>
      </c>
      <c r="C3" s="472"/>
      <c r="D3" s="473" t="s">
        <v>81</v>
      </c>
      <c r="E3" s="473" t="s">
        <v>82</v>
      </c>
      <c r="F3" s="473" t="s">
        <v>83</v>
      </c>
      <c r="G3" s="473" t="s">
        <v>82</v>
      </c>
      <c r="H3" s="473" t="s">
        <v>84</v>
      </c>
      <c r="I3" s="473" t="s">
        <v>82</v>
      </c>
      <c r="J3" s="473" t="s">
        <v>85</v>
      </c>
      <c r="K3" s="473" t="s">
        <v>82</v>
      </c>
      <c r="L3" s="473" t="s">
        <v>86</v>
      </c>
      <c r="M3" s="473" t="s">
        <v>82</v>
      </c>
      <c r="N3" s="473" t="s">
        <v>87</v>
      </c>
      <c r="O3" s="473" t="s">
        <v>88</v>
      </c>
    </row>
    <row r="4" spans="2:15" ht="27.6" customHeight="1" x14ac:dyDescent="0.25">
      <c r="B4" s="472"/>
      <c r="C4" s="472"/>
      <c r="D4" s="473"/>
      <c r="E4" s="473"/>
      <c r="F4" s="474"/>
      <c r="G4" s="473"/>
      <c r="H4" s="473"/>
      <c r="I4" s="473"/>
      <c r="J4" s="473"/>
      <c r="K4" s="473"/>
      <c r="L4" s="473" t="s">
        <v>89</v>
      </c>
      <c r="M4" s="473"/>
      <c r="N4" s="473" t="s">
        <v>90</v>
      </c>
      <c r="O4" s="473" t="s">
        <v>91</v>
      </c>
    </row>
    <row r="5" spans="2:15" ht="15.6" customHeight="1" x14ac:dyDescent="0.25">
      <c r="B5" s="472"/>
      <c r="C5" s="472"/>
      <c r="D5" s="473"/>
      <c r="E5" s="473"/>
      <c r="F5" s="474"/>
      <c r="G5" s="473"/>
      <c r="H5" s="473"/>
      <c r="I5" s="473"/>
      <c r="J5" s="473"/>
      <c r="K5" s="473"/>
      <c r="L5" s="473"/>
      <c r="M5" s="473"/>
      <c r="N5" s="473"/>
      <c r="O5" s="473"/>
    </row>
    <row r="6" spans="2:15" s="52" customFormat="1" ht="28.5" x14ac:dyDescent="0.25">
      <c r="B6" s="211">
        <v>1</v>
      </c>
      <c r="C6" s="212" t="s">
        <v>92</v>
      </c>
      <c r="D6" s="213">
        <v>13185582.359999999</v>
      </c>
      <c r="E6" s="214">
        <f t="shared" ref="E6:E31" si="0">D6/$D$52</f>
        <v>1.2272762595805491E-2</v>
      </c>
      <c r="F6" s="213">
        <v>110569</v>
      </c>
      <c r="G6" s="214">
        <f t="shared" ref="G6:G31" si="1">F6/$F$52</f>
        <v>6.3417684185473305E-2</v>
      </c>
      <c r="H6" s="213">
        <v>12815016.579999998</v>
      </c>
      <c r="I6" s="214">
        <f t="shared" ref="I6:I31" si="2">H6/$H$52</f>
        <v>1.3368462542696337E-2</v>
      </c>
      <c r="J6" s="213">
        <v>259996.77999999997</v>
      </c>
      <c r="K6" s="214">
        <f t="shared" ref="K6:K31" si="3">J6/$J$52</f>
        <v>2.2800022864987958E-3</v>
      </c>
      <c r="L6" s="213">
        <v>8567440.1600000001</v>
      </c>
      <c r="M6" s="214">
        <f t="shared" ref="M6:M31" si="4">L6/$L$52</f>
        <v>1.612528914304991E-2</v>
      </c>
      <c r="N6" s="213">
        <v>61108.55</v>
      </c>
      <c r="O6" s="215">
        <v>69</v>
      </c>
    </row>
    <row r="7" spans="2:15" s="52" customFormat="1" ht="28.5" x14ac:dyDescent="0.25">
      <c r="B7" s="218">
        <v>2</v>
      </c>
      <c r="C7" s="216" t="s">
        <v>93</v>
      </c>
      <c r="D7" s="213">
        <v>4615278.7</v>
      </c>
      <c r="E7" s="214">
        <f t="shared" si="0"/>
        <v>4.2957692919509249E-3</v>
      </c>
      <c r="F7" s="217">
        <v>0</v>
      </c>
      <c r="G7" s="214">
        <f t="shared" si="1"/>
        <v>0</v>
      </c>
      <c r="H7" s="217">
        <v>2618011.63</v>
      </c>
      <c r="I7" s="214">
        <f t="shared" si="2"/>
        <v>2.7310764830862501E-3</v>
      </c>
      <c r="J7" s="217">
        <v>1997267.0699999998</v>
      </c>
      <c r="K7" s="214">
        <f t="shared" si="3"/>
        <v>1.7514730322232261E-2</v>
      </c>
      <c r="L7" s="217">
        <v>3205689.66</v>
      </c>
      <c r="M7" s="214">
        <f t="shared" si="4"/>
        <v>6.0336193431183944E-3</v>
      </c>
      <c r="N7" s="217">
        <v>1401.06</v>
      </c>
      <c r="O7" s="219">
        <v>10</v>
      </c>
    </row>
    <row r="8" spans="2:15" s="52" customFormat="1" ht="28.5" x14ac:dyDescent="0.25">
      <c r="B8" s="218">
        <v>3</v>
      </c>
      <c r="C8" s="216" t="s">
        <v>94</v>
      </c>
      <c r="D8" s="213">
        <v>23884313.039999999</v>
      </c>
      <c r="E8" s="214">
        <f t="shared" si="0"/>
        <v>2.2230834839199423E-2</v>
      </c>
      <c r="F8" s="217">
        <v>199906.97999999998</v>
      </c>
      <c r="G8" s="214">
        <f t="shared" si="1"/>
        <v>0.11465815666336611</v>
      </c>
      <c r="H8" s="217">
        <v>14095603.410000002</v>
      </c>
      <c r="I8" s="214">
        <f t="shared" si="2"/>
        <v>1.4704354460014894E-2</v>
      </c>
      <c r="J8" s="217">
        <v>9588802.6500000022</v>
      </c>
      <c r="K8" s="214">
        <f t="shared" si="3"/>
        <v>8.4087548956512922E-2</v>
      </c>
      <c r="L8" s="217">
        <v>19365248.489999998</v>
      </c>
      <c r="M8" s="214">
        <f t="shared" si="4"/>
        <v>3.6448486992205688E-2</v>
      </c>
      <c r="N8" s="217">
        <v>109553.23</v>
      </c>
      <c r="O8" s="219">
        <v>435</v>
      </c>
    </row>
    <row r="9" spans="2:15" s="52" customFormat="1" ht="28.5" x14ac:dyDescent="0.25">
      <c r="B9" s="218">
        <v>4</v>
      </c>
      <c r="C9" s="216" t="s">
        <v>95</v>
      </c>
      <c r="D9" s="213">
        <v>44806140.899999999</v>
      </c>
      <c r="E9" s="214">
        <f t="shared" si="0"/>
        <v>4.1704273280191363E-2</v>
      </c>
      <c r="F9" s="217">
        <v>37988.58</v>
      </c>
      <c r="G9" s="214">
        <f t="shared" si="1"/>
        <v>2.1788636680214052E-2</v>
      </c>
      <c r="H9" s="217">
        <v>39768006.390000001</v>
      </c>
      <c r="I9" s="214">
        <f t="shared" si="2"/>
        <v>4.1485479203525431E-2</v>
      </c>
      <c r="J9" s="217">
        <v>5000145.93</v>
      </c>
      <c r="K9" s="214">
        <f t="shared" si="3"/>
        <v>4.3848020553283962E-2</v>
      </c>
      <c r="L9" s="217">
        <v>25782422.670000002</v>
      </c>
      <c r="M9" s="214">
        <f t="shared" si="4"/>
        <v>4.8526632529415283E-2</v>
      </c>
      <c r="N9" s="217">
        <v>61166.43</v>
      </c>
      <c r="O9" s="219">
        <v>138</v>
      </c>
    </row>
    <row r="10" spans="2:15" s="52" customFormat="1" ht="28.5" x14ac:dyDescent="0.25">
      <c r="B10" s="218">
        <v>5</v>
      </c>
      <c r="C10" s="216" t="s">
        <v>96</v>
      </c>
      <c r="D10" s="213">
        <v>110674.08</v>
      </c>
      <c r="E10" s="214">
        <f t="shared" si="0"/>
        <v>1.0301226538690285E-4</v>
      </c>
      <c r="F10" s="217">
        <v>10576</v>
      </c>
      <c r="G10" s="214">
        <f t="shared" si="1"/>
        <v>6.0659445951900233E-3</v>
      </c>
      <c r="H10" s="217">
        <v>0</v>
      </c>
      <c r="I10" s="214">
        <f t="shared" si="2"/>
        <v>0</v>
      </c>
      <c r="J10" s="217">
        <v>100098.07999999999</v>
      </c>
      <c r="K10" s="214">
        <f t="shared" si="3"/>
        <v>8.7779491451447727E-4</v>
      </c>
      <c r="L10" s="217">
        <v>110674.08</v>
      </c>
      <c r="M10" s="214">
        <f t="shared" si="4"/>
        <v>2.0830627437274532E-4</v>
      </c>
      <c r="N10" s="217">
        <v>972.62</v>
      </c>
      <c r="O10" s="219">
        <v>5</v>
      </c>
    </row>
    <row r="11" spans="2:15" s="52" customFormat="1" ht="28.5" x14ac:dyDescent="0.25">
      <c r="B11" s="218">
        <v>6</v>
      </c>
      <c r="C11" s="216" t="s">
        <v>97</v>
      </c>
      <c r="D11" s="213">
        <v>34347545.630000003</v>
      </c>
      <c r="E11" s="214">
        <f t="shared" si="0"/>
        <v>3.1969712202046904E-2</v>
      </c>
      <c r="F11" s="217">
        <v>0</v>
      </c>
      <c r="G11" s="214">
        <f t="shared" si="1"/>
        <v>0</v>
      </c>
      <c r="H11" s="217">
        <v>27347545.630000003</v>
      </c>
      <c r="I11" s="214">
        <f t="shared" si="2"/>
        <v>2.8528612281306463E-2</v>
      </c>
      <c r="J11" s="217">
        <v>7000000</v>
      </c>
      <c r="K11" s="214">
        <f t="shared" si="3"/>
        <v>6.1385437179228036E-2</v>
      </c>
      <c r="L11" s="217">
        <v>21080793.18</v>
      </c>
      <c r="M11" s="214">
        <f t="shared" si="4"/>
        <v>3.9677415779269885E-2</v>
      </c>
      <c r="N11" s="217">
        <v>8461.65</v>
      </c>
      <c r="O11" s="219">
        <v>39</v>
      </c>
    </row>
    <row r="12" spans="2:15" s="52" customFormat="1" ht="28.5" x14ac:dyDescent="0.25">
      <c r="B12" s="211">
        <v>7</v>
      </c>
      <c r="C12" s="216" t="s">
        <v>98</v>
      </c>
      <c r="D12" s="213">
        <v>3297054.69</v>
      </c>
      <c r="E12" s="214">
        <f t="shared" si="0"/>
        <v>3.0688041203632563E-3</v>
      </c>
      <c r="F12" s="217">
        <v>0</v>
      </c>
      <c r="G12" s="214">
        <f t="shared" si="1"/>
        <v>0</v>
      </c>
      <c r="H12" s="217">
        <v>2430084.3199999998</v>
      </c>
      <c r="I12" s="214">
        <f t="shared" si="2"/>
        <v>2.5350331000128677E-3</v>
      </c>
      <c r="J12" s="217">
        <v>866970.37</v>
      </c>
      <c r="K12" s="214">
        <f t="shared" si="3"/>
        <v>7.6027650262695838E-3</v>
      </c>
      <c r="L12" s="217">
        <v>3247523.46</v>
      </c>
      <c r="M12" s="214">
        <f t="shared" si="4"/>
        <v>6.1123572284557245E-3</v>
      </c>
      <c r="N12" s="217">
        <v>6605.77</v>
      </c>
      <c r="O12" s="219">
        <v>20</v>
      </c>
    </row>
    <row r="13" spans="2:15" s="52" customFormat="1" ht="28.5" x14ac:dyDescent="0.25">
      <c r="B13" s="218">
        <v>8</v>
      </c>
      <c r="C13" s="216" t="s">
        <v>99</v>
      </c>
      <c r="D13" s="213">
        <v>19752139.460000001</v>
      </c>
      <c r="E13" s="214">
        <f t="shared" si="0"/>
        <v>1.8384725963049669E-2</v>
      </c>
      <c r="F13" s="217">
        <v>27954.71</v>
      </c>
      <c r="G13" s="214">
        <f t="shared" si="1"/>
        <v>1.603363483685746E-2</v>
      </c>
      <c r="H13" s="217">
        <v>19724184.75</v>
      </c>
      <c r="I13" s="214">
        <f t="shared" si="2"/>
        <v>2.0576019029668501E-2</v>
      </c>
      <c r="J13" s="217">
        <v>0</v>
      </c>
      <c r="K13" s="214">
        <f t="shared" si="3"/>
        <v>0</v>
      </c>
      <c r="L13" s="217">
        <v>2820172</v>
      </c>
      <c r="M13" s="214">
        <f t="shared" si="4"/>
        <v>5.3080136054470374E-3</v>
      </c>
      <c r="N13" s="217">
        <v>1357.45</v>
      </c>
      <c r="O13" s="219">
        <v>16</v>
      </c>
    </row>
    <row r="14" spans="2:15" s="52" customFormat="1" ht="28.5" x14ac:dyDescent="0.25">
      <c r="B14" s="218">
        <v>9</v>
      </c>
      <c r="C14" s="216" t="s">
        <v>100</v>
      </c>
      <c r="D14" s="213">
        <v>937262.77</v>
      </c>
      <c r="E14" s="214">
        <f t="shared" si="0"/>
        <v>8.7237735520822657E-4</v>
      </c>
      <c r="F14" s="217">
        <v>65271.69</v>
      </c>
      <c r="G14" s="214">
        <f t="shared" si="1"/>
        <v>3.7437070269895865E-2</v>
      </c>
      <c r="H14" s="217">
        <v>871991.08000000007</v>
      </c>
      <c r="I14" s="214">
        <f t="shared" si="2"/>
        <v>9.0965002017541886E-4</v>
      </c>
      <c r="J14" s="217">
        <v>0</v>
      </c>
      <c r="K14" s="214">
        <f t="shared" si="3"/>
        <v>0</v>
      </c>
      <c r="L14" s="217">
        <v>834119.79</v>
      </c>
      <c r="M14" s="214">
        <f t="shared" si="4"/>
        <v>1.5699465117349674E-3</v>
      </c>
      <c r="N14" s="217">
        <v>1744.75</v>
      </c>
      <c r="O14" s="219">
        <v>16</v>
      </c>
    </row>
    <row r="15" spans="2:15" s="52" customFormat="1" ht="28.5" x14ac:dyDescent="0.25">
      <c r="B15" s="218">
        <v>10</v>
      </c>
      <c r="C15" s="216" t="s">
        <v>101</v>
      </c>
      <c r="D15" s="213">
        <v>23006407.890000001</v>
      </c>
      <c r="E15" s="214">
        <f t="shared" si="0"/>
        <v>2.1413705857451136E-2</v>
      </c>
      <c r="F15" s="217">
        <v>4242.3999999999996</v>
      </c>
      <c r="G15" s="214">
        <f t="shared" si="1"/>
        <v>2.4332605286151807E-3</v>
      </c>
      <c r="H15" s="217">
        <v>22578178.819999997</v>
      </c>
      <c r="I15" s="214">
        <f t="shared" si="2"/>
        <v>2.3553269397133293E-2</v>
      </c>
      <c r="J15" s="217">
        <v>423986.67000000004</v>
      </c>
      <c r="K15" s="214">
        <f t="shared" si="3"/>
        <v>3.7180867280164412E-3</v>
      </c>
      <c r="L15" s="217">
        <v>19683781.66</v>
      </c>
      <c r="M15" s="214">
        <f t="shared" si="4"/>
        <v>3.7048017233675422E-2</v>
      </c>
      <c r="N15" s="217">
        <v>51284.77</v>
      </c>
      <c r="O15" s="219">
        <v>70</v>
      </c>
    </row>
    <row r="16" spans="2:15" s="52" customFormat="1" ht="28.5" x14ac:dyDescent="0.25">
      <c r="B16" s="218">
        <v>11</v>
      </c>
      <c r="C16" s="216" t="s">
        <v>102</v>
      </c>
      <c r="D16" s="213">
        <v>1669568.34</v>
      </c>
      <c r="E16" s="214">
        <f t="shared" si="0"/>
        <v>1.5539864159851236E-3</v>
      </c>
      <c r="F16" s="217">
        <v>140457.78999999998</v>
      </c>
      <c r="G16" s="214">
        <f t="shared" si="1"/>
        <v>8.0560625198830865E-2</v>
      </c>
      <c r="H16" s="217">
        <v>521833.58000000007</v>
      </c>
      <c r="I16" s="214">
        <f t="shared" si="2"/>
        <v>5.4437016325351755E-4</v>
      </c>
      <c r="J16" s="217">
        <v>1007276.9700000001</v>
      </c>
      <c r="K16" s="214">
        <f t="shared" si="3"/>
        <v>8.8331624520025954E-3</v>
      </c>
      <c r="L16" s="217">
        <v>1341817.52</v>
      </c>
      <c r="M16" s="214">
        <f t="shared" si="4"/>
        <v>2.525514632507238E-3</v>
      </c>
      <c r="N16" s="217">
        <v>13397.08</v>
      </c>
      <c r="O16" s="219">
        <v>75</v>
      </c>
    </row>
    <row r="17" spans="2:15" s="52" customFormat="1" ht="28.5" x14ac:dyDescent="0.25">
      <c r="B17" s="218">
        <v>12</v>
      </c>
      <c r="C17" s="216" t="s">
        <v>103</v>
      </c>
      <c r="D17" s="213">
        <v>31358033.329999998</v>
      </c>
      <c r="E17" s="214">
        <f t="shared" si="0"/>
        <v>2.9187159734251275E-2</v>
      </c>
      <c r="F17" s="217">
        <v>0</v>
      </c>
      <c r="G17" s="214">
        <f t="shared" si="1"/>
        <v>0</v>
      </c>
      <c r="H17" s="217">
        <v>7076207.8400000008</v>
      </c>
      <c r="I17" s="214">
        <f t="shared" si="2"/>
        <v>7.3818101492752163E-3</v>
      </c>
      <c r="J17" s="217">
        <v>24281825.490000002</v>
      </c>
      <c r="K17" s="214">
        <f t="shared" si="3"/>
        <v>0.21293578188762471</v>
      </c>
      <c r="L17" s="217">
        <v>29840010.91</v>
      </c>
      <c r="M17" s="214">
        <f t="shared" si="4"/>
        <v>5.6163660903295276E-2</v>
      </c>
      <c r="N17" s="217">
        <v>233615.18</v>
      </c>
      <c r="O17" s="219">
        <v>67</v>
      </c>
    </row>
    <row r="18" spans="2:15" s="52" customFormat="1" ht="28.5" x14ac:dyDescent="0.25">
      <c r="B18" s="211">
        <v>13</v>
      </c>
      <c r="C18" s="216" t="s">
        <v>104</v>
      </c>
      <c r="D18" s="213">
        <v>55500124.259999998</v>
      </c>
      <c r="E18" s="214">
        <f t="shared" si="0"/>
        <v>5.1657926854031262E-2</v>
      </c>
      <c r="F18" s="217">
        <v>13300</v>
      </c>
      <c r="G18" s="214">
        <f t="shared" si="1"/>
        <v>7.6283153475820075E-3</v>
      </c>
      <c r="H18" s="217">
        <v>48278223.439999998</v>
      </c>
      <c r="I18" s="214">
        <f t="shared" si="2"/>
        <v>5.0363229548436861E-2</v>
      </c>
      <c r="J18" s="217">
        <v>7208600.8200000003</v>
      </c>
      <c r="K18" s="214">
        <f t="shared" si="3"/>
        <v>6.3214730398034533E-2</v>
      </c>
      <c r="L18" s="217">
        <v>26765335.809999999</v>
      </c>
      <c r="M18" s="214">
        <f t="shared" si="4"/>
        <v>5.0376631862822124E-2</v>
      </c>
      <c r="N18" s="217">
        <v>34443.61</v>
      </c>
      <c r="O18" s="219">
        <v>21</v>
      </c>
    </row>
    <row r="19" spans="2:15" s="52" customFormat="1" ht="28.5" x14ac:dyDescent="0.25">
      <c r="B19" s="218">
        <v>14</v>
      </c>
      <c r="C19" s="216" t="s">
        <v>105</v>
      </c>
      <c r="D19" s="213">
        <v>6072566.29</v>
      </c>
      <c r="E19" s="214">
        <f t="shared" si="0"/>
        <v>5.6521708628166599E-3</v>
      </c>
      <c r="F19" s="217">
        <v>24364.04</v>
      </c>
      <c r="G19" s="214">
        <f t="shared" si="1"/>
        <v>1.3974178967000145E-2</v>
      </c>
      <c r="H19" s="217">
        <v>5811180.3300000001</v>
      </c>
      <c r="I19" s="214">
        <f t="shared" si="2"/>
        <v>6.0621495169738398E-3</v>
      </c>
      <c r="J19" s="217">
        <v>237021.92</v>
      </c>
      <c r="K19" s="214">
        <f t="shared" si="3"/>
        <v>2.0785277400371446E-3</v>
      </c>
      <c r="L19" s="217">
        <v>4929970.8</v>
      </c>
      <c r="M19" s="214">
        <f t="shared" si="4"/>
        <v>9.2789915228066282E-3</v>
      </c>
      <c r="N19" s="217">
        <v>16691.66</v>
      </c>
      <c r="O19" s="219">
        <v>62</v>
      </c>
    </row>
    <row r="20" spans="2:15" s="52" customFormat="1" ht="28.5" x14ac:dyDescent="0.25">
      <c r="B20" s="218">
        <v>15</v>
      </c>
      <c r="C20" s="216" t="s">
        <v>106</v>
      </c>
      <c r="D20" s="213">
        <v>1709612.05</v>
      </c>
      <c r="E20" s="214">
        <f t="shared" si="0"/>
        <v>1.5912579549181437E-3</v>
      </c>
      <c r="F20" s="217">
        <v>4260</v>
      </c>
      <c r="G20" s="214">
        <f t="shared" si="1"/>
        <v>2.4433551414059663E-3</v>
      </c>
      <c r="H20" s="217">
        <v>998000</v>
      </c>
      <c r="I20" s="214">
        <f t="shared" si="2"/>
        <v>1.0411009251781198E-3</v>
      </c>
      <c r="J20" s="217">
        <v>707352.05</v>
      </c>
      <c r="K20" s="214">
        <f t="shared" si="3"/>
        <v>6.2030164041247384E-3</v>
      </c>
      <c r="L20" s="217">
        <v>1709612.05</v>
      </c>
      <c r="M20" s="214">
        <f t="shared" si="4"/>
        <v>3.2177626121513872E-3</v>
      </c>
      <c r="N20" s="217">
        <v>14928.3</v>
      </c>
      <c r="O20" s="219">
        <v>17</v>
      </c>
    </row>
    <row r="21" spans="2:15" s="52" customFormat="1" ht="28.5" x14ac:dyDescent="0.25">
      <c r="B21" s="218">
        <v>16</v>
      </c>
      <c r="C21" s="216" t="s">
        <v>107</v>
      </c>
      <c r="D21" s="213">
        <v>28891624.960000001</v>
      </c>
      <c r="E21" s="214">
        <f t="shared" si="0"/>
        <v>2.6891497429555197E-2</v>
      </c>
      <c r="F21" s="217">
        <v>146576.07999999999</v>
      </c>
      <c r="G21" s="214">
        <f t="shared" si="1"/>
        <v>8.4069816590406618E-2</v>
      </c>
      <c r="H21" s="217">
        <v>26857123.729999997</v>
      </c>
      <c r="I21" s="214">
        <f t="shared" si="2"/>
        <v>2.801701038369362E-2</v>
      </c>
      <c r="J21" s="217">
        <v>1887925.15</v>
      </c>
      <c r="K21" s="214">
        <f t="shared" si="3"/>
        <v>1.6555872956344236E-2</v>
      </c>
      <c r="L21" s="217">
        <v>19393532.210000001</v>
      </c>
      <c r="M21" s="214">
        <f t="shared" si="4"/>
        <v>3.6501721465341606E-2</v>
      </c>
      <c r="N21" s="217">
        <v>62776.37</v>
      </c>
      <c r="O21" s="219">
        <v>132</v>
      </c>
    </row>
    <row r="22" spans="2:15" s="52" customFormat="1" ht="28.5" x14ac:dyDescent="0.25">
      <c r="B22" s="218">
        <v>17</v>
      </c>
      <c r="C22" s="216" t="s">
        <v>108</v>
      </c>
      <c r="D22" s="213">
        <v>6322037.2000000002</v>
      </c>
      <c r="E22" s="214">
        <f t="shared" si="0"/>
        <v>5.8843712442179074E-3</v>
      </c>
      <c r="F22" s="217">
        <v>262487.07</v>
      </c>
      <c r="G22" s="214">
        <f t="shared" si="1"/>
        <v>0.15055143944532576</v>
      </c>
      <c r="H22" s="217">
        <v>5492660.0100000007</v>
      </c>
      <c r="I22" s="214">
        <f t="shared" si="2"/>
        <v>5.7298731644287188E-3</v>
      </c>
      <c r="J22" s="217">
        <v>566890.12000000011</v>
      </c>
      <c r="K22" s="214">
        <f t="shared" si="3"/>
        <v>4.9712568355407211E-3</v>
      </c>
      <c r="L22" s="217">
        <v>2349256.23</v>
      </c>
      <c r="M22" s="214">
        <f t="shared" si="4"/>
        <v>4.4216750012131224E-3</v>
      </c>
      <c r="N22" s="217">
        <v>8756.85</v>
      </c>
      <c r="O22" s="219">
        <v>24</v>
      </c>
    </row>
    <row r="23" spans="2:15" s="52" customFormat="1" ht="28.5" x14ac:dyDescent="0.25">
      <c r="B23" s="218">
        <v>18</v>
      </c>
      <c r="C23" s="216" t="s">
        <v>109</v>
      </c>
      <c r="D23" s="213">
        <v>71232610.810000002</v>
      </c>
      <c r="E23" s="214">
        <f t="shared" si="0"/>
        <v>6.6301274959427572E-2</v>
      </c>
      <c r="F23" s="217">
        <v>2315.48</v>
      </c>
      <c r="G23" s="214">
        <f t="shared" si="1"/>
        <v>1.3280610241367809E-3</v>
      </c>
      <c r="H23" s="217">
        <v>58580010.489999995</v>
      </c>
      <c r="I23" s="214">
        <f t="shared" si="2"/>
        <v>6.1109922964010979E-2</v>
      </c>
      <c r="J23" s="217">
        <v>12650284.84</v>
      </c>
      <c r="K23" s="214">
        <f t="shared" si="3"/>
        <v>0.11093475219216582</v>
      </c>
      <c r="L23" s="217">
        <v>49761319.25</v>
      </c>
      <c r="M23" s="214">
        <f t="shared" si="4"/>
        <v>9.3658741241312085E-2</v>
      </c>
      <c r="N23" s="217">
        <v>33328.54</v>
      </c>
      <c r="O23" s="219">
        <v>73</v>
      </c>
    </row>
    <row r="24" spans="2:15" s="52" customFormat="1" ht="28.5" x14ac:dyDescent="0.25">
      <c r="B24" s="211">
        <v>19</v>
      </c>
      <c r="C24" s="216" t="s">
        <v>110</v>
      </c>
      <c r="D24" s="213">
        <v>52728170.469999999</v>
      </c>
      <c r="E24" s="214">
        <f t="shared" si="0"/>
        <v>4.9077871619276105E-2</v>
      </c>
      <c r="F24" s="217">
        <v>118038.32</v>
      </c>
      <c r="G24" s="214">
        <f t="shared" si="1"/>
        <v>6.7701769026977165E-2</v>
      </c>
      <c r="H24" s="217">
        <v>51226422.549999997</v>
      </c>
      <c r="I24" s="214">
        <f t="shared" si="2"/>
        <v>5.3438753417204707E-2</v>
      </c>
      <c r="J24" s="217">
        <v>1383709.6</v>
      </c>
      <c r="K24" s="214">
        <f t="shared" si="3"/>
        <v>1.2134231246442109E-2</v>
      </c>
      <c r="L24" s="217">
        <v>19540030.809999999</v>
      </c>
      <c r="M24" s="214">
        <f t="shared" si="4"/>
        <v>3.6777455201432496E-2</v>
      </c>
      <c r="N24" s="217">
        <v>26951.84</v>
      </c>
      <c r="O24" s="219">
        <v>162</v>
      </c>
    </row>
    <row r="25" spans="2:15" s="52" customFormat="1" ht="28.5" x14ac:dyDescent="0.25">
      <c r="B25" s="218">
        <v>20</v>
      </c>
      <c r="C25" s="216" t="s">
        <v>111</v>
      </c>
      <c r="D25" s="213">
        <v>9011139.3900000006</v>
      </c>
      <c r="E25" s="214">
        <f t="shared" si="0"/>
        <v>8.3873105814934613E-3</v>
      </c>
      <c r="F25" s="217">
        <v>7186.08</v>
      </c>
      <c r="G25" s="214">
        <f t="shared" si="1"/>
        <v>4.1216304024776027E-3</v>
      </c>
      <c r="H25" s="217">
        <v>8814890.9499999993</v>
      </c>
      <c r="I25" s="214">
        <f t="shared" si="2"/>
        <v>9.1955822879651646E-3</v>
      </c>
      <c r="J25" s="217">
        <v>189062.36</v>
      </c>
      <c r="K25" s="214">
        <f t="shared" si="3"/>
        <v>1.657953660390942E-3</v>
      </c>
      <c r="L25" s="217">
        <v>1734661.45</v>
      </c>
      <c r="M25" s="214">
        <f t="shared" si="4"/>
        <v>3.2649095790769096E-3</v>
      </c>
      <c r="N25" s="217">
        <v>9988.42</v>
      </c>
      <c r="O25" s="219">
        <v>14</v>
      </c>
    </row>
    <row r="26" spans="2:15" s="52" customFormat="1" ht="28.5" x14ac:dyDescent="0.25">
      <c r="B26" s="218">
        <v>21</v>
      </c>
      <c r="C26" s="216" t="s">
        <v>112</v>
      </c>
      <c r="D26" s="213">
        <v>56687643.380000003</v>
      </c>
      <c r="E26" s="214">
        <f t="shared" si="0"/>
        <v>5.2763235655707882E-2</v>
      </c>
      <c r="F26" s="217">
        <v>12388.54</v>
      </c>
      <c r="G26" s="214">
        <f t="shared" si="1"/>
        <v>7.1055405876792183E-3</v>
      </c>
      <c r="H26" s="217">
        <v>54093715.269999996</v>
      </c>
      <c r="I26" s="214">
        <f t="shared" si="2"/>
        <v>5.6429876767453695E-2</v>
      </c>
      <c r="J26" s="217">
        <v>2581539.5699999998</v>
      </c>
      <c r="K26" s="214">
        <f t="shared" si="3"/>
        <v>2.2638419299989478E-2</v>
      </c>
      <c r="L26" s="217">
        <v>34385383.219999999</v>
      </c>
      <c r="M26" s="214">
        <f t="shared" si="4"/>
        <v>6.4718776713005535E-2</v>
      </c>
      <c r="N26" s="217">
        <v>9557.19</v>
      </c>
      <c r="O26" s="219">
        <v>68</v>
      </c>
    </row>
    <row r="27" spans="2:15" s="52" customFormat="1" ht="28.5" x14ac:dyDescent="0.25">
      <c r="B27" s="218">
        <v>22</v>
      </c>
      <c r="C27" s="216" t="s">
        <v>113</v>
      </c>
      <c r="D27" s="213">
        <v>2670029.48</v>
      </c>
      <c r="E27" s="214">
        <f t="shared" si="0"/>
        <v>2.4851870048037822E-3</v>
      </c>
      <c r="F27" s="217">
        <v>351532.57</v>
      </c>
      <c r="G27" s="214">
        <f t="shared" si="1"/>
        <v>0.20162415781247717</v>
      </c>
      <c r="H27" s="217">
        <v>324943.38999999996</v>
      </c>
      <c r="I27" s="214">
        <f t="shared" si="2"/>
        <v>3.3897681759470396E-4</v>
      </c>
      <c r="J27" s="217">
        <v>1993553.5199999998</v>
      </c>
      <c r="K27" s="214">
        <f t="shared" si="3"/>
        <v>1.748216490934127E-2</v>
      </c>
      <c r="L27" s="217">
        <v>2657401.59</v>
      </c>
      <c r="M27" s="214">
        <f t="shared" si="4"/>
        <v>5.001653727097705E-3</v>
      </c>
      <c r="N27" s="217">
        <v>39945.93</v>
      </c>
      <c r="O27" s="219">
        <v>170</v>
      </c>
    </row>
    <row r="28" spans="2:15" s="52" customFormat="1" ht="28.5" x14ac:dyDescent="0.25">
      <c r="B28" s="218">
        <v>23</v>
      </c>
      <c r="C28" s="216" t="s">
        <v>114</v>
      </c>
      <c r="D28" s="213">
        <v>170862880.21000001</v>
      </c>
      <c r="E28" s="214">
        <f t="shared" si="0"/>
        <v>0.1590342775920352</v>
      </c>
      <c r="F28" s="217">
        <v>181757.6</v>
      </c>
      <c r="G28" s="214">
        <f t="shared" si="1"/>
        <v>0.10424844282854673</v>
      </c>
      <c r="H28" s="217">
        <v>165043492.87</v>
      </c>
      <c r="I28" s="214">
        <f t="shared" si="2"/>
        <v>0.17217127567293131</v>
      </c>
      <c r="J28" s="217">
        <v>5637629.7400000002</v>
      </c>
      <c r="K28" s="214">
        <f t="shared" si="3"/>
        <v>4.9438338034931098E-2</v>
      </c>
      <c r="L28" s="217">
        <v>69997772.590000004</v>
      </c>
      <c r="M28" s="214">
        <f t="shared" si="4"/>
        <v>0.13174697474434457</v>
      </c>
      <c r="N28" s="217">
        <v>35368.92</v>
      </c>
      <c r="O28" s="219">
        <v>202</v>
      </c>
    </row>
    <row r="29" spans="2:15" s="52" customFormat="1" ht="28.5" x14ac:dyDescent="0.25">
      <c r="B29" s="218">
        <v>24</v>
      </c>
      <c r="C29" s="216" t="s">
        <v>115</v>
      </c>
      <c r="D29" s="213">
        <v>20146252.129999999</v>
      </c>
      <c r="E29" s="214">
        <f t="shared" si="0"/>
        <v>1.8751554753985909E-2</v>
      </c>
      <c r="F29" s="217">
        <v>0</v>
      </c>
      <c r="G29" s="214">
        <f t="shared" si="1"/>
        <v>0</v>
      </c>
      <c r="H29" s="217">
        <v>19750694</v>
      </c>
      <c r="I29" s="214">
        <f t="shared" si="2"/>
        <v>2.060367314259513E-2</v>
      </c>
      <c r="J29" s="217">
        <v>395558.13</v>
      </c>
      <c r="K29" s="214">
        <f t="shared" si="3"/>
        <v>3.4687869628354166E-3</v>
      </c>
      <c r="L29" s="217">
        <v>10352392.050000001</v>
      </c>
      <c r="M29" s="214">
        <f t="shared" si="4"/>
        <v>1.9484853353030154E-2</v>
      </c>
      <c r="N29" s="217">
        <v>64785.26</v>
      </c>
      <c r="O29" s="219">
        <v>40</v>
      </c>
    </row>
    <row r="30" spans="2:15" s="52" customFormat="1" ht="28.5" x14ac:dyDescent="0.25">
      <c r="B30" s="211">
        <v>25</v>
      </c>
      <c r="C30" s="216" t="s">
        <v>116</v>
      </c>
      <c r="D30" s="213">
        <v>2536739.17</v>
      </c>
      <c r="E30" s="214">
        <f t="shared" si="0"/>
        <v>2.3611241999697821E-3</v>
      </c>
      <c r="F30" s="217">
        <v>339.04</v>
      </c>
      <c r="G30" s="214">
        <f t="shared" si="1"/>
        <v>1.9445895003339879E-4</v>
      </c>
      <c r="H30" s="217">
        <v>2404670.66</v>
      </c>
      <c r="I30" s="214">
        <f t="shared" si="2"/>
        <v>2.5085218926600003E-3</v>
      </c>
      <c r="J30" s="217">
        <v>131729.47</v>
      </c>
      <c r="K30" s="214">
        <f t="shared" si="3"/>
        <v>1.1551815864768577E-3</v>
      </c>
      <c r="L30" s="217">
        <v>2536739.17</v>
      </c>
      <c r="M30" s="214">
        <f t="shared" si="4"/>
        <v>4.7745478034071772E-3</v>
      </c>
      <c r="N30" s="217">
        <v>10261.200000000001</v>
      </c>
      <c r="O30" s="219">
        <v>22</v>
      </c>
    </row>
    <row r="31" spans="2:15" s="52" customFormat="1" ht="28.5" x14ac:dyDescent="0.25">
      <c r="B31" s="218">
        <v>26</v>
      </c>
      <c r="C31" s="212" t="s">
        <v>117</v>
      </c>
      <c r="D31" s="213">
        <v>7693927.6799999997</v>
      </c>
      <c r="E31" s="214">
        <f t="shared" si="0"/>
        <v>7.1612876297665875E-3</v>
      </c>
      <c r="F31" s="213">
        <v>21992.25</v>
      </c>
      <c r="G31" s="214">
        <f t="shared" si="1"/>
        <v>1.2613820917508302E-2</v>
      </c>
      <c r="H31" s="213">
        <v>7554694.7699999996</v>
      </c>
      <c r="I31" s="214">
        <f t="shared" si="2"/>
        <v>7.8809616377608239E-3</v>
      </c>
      <c r="J31" s="213">
        <v>117240.66</v>
      </c>
      <c r="K31" s="214">
        <f t="shared" si="3"/>
        <v>1.0281241670401762E-3</v>
      </c>
      <c r="L31" s="213">
        <v>5739407.1299999999</v>
      </c>
      <c r="M31" s="214">
        <f t="shared" si="4"/>
        <v>1.0802479825074405E-2</v>
      </c>
      <c r="N31" s="213">
        <v>6899.23</v>
      </c>
      <c r="O31" s="215">
        <v>31</v>
      </c>
    </row>
    <row r="32" spans="2:15" s="52" customFormat="1" ht="20.25" customHeight="1" x14ac:dyDescent="0.25">
      <c r="B32" s="233"/>
      <c r="C32" s="234"/>
      <c r="D32" s="235"/>
      <c r="E32" s="236"/>
      <c r="F32" s="235"/>
      <c r="G32" s="236"/>
      <c r="H32" s="235"/>
      <c r="I32" s="236"/>
      <c r="J32" s="235"/>
      <c r="K32" s="236"/>
      <c r="L32" s="235"/>
      <c r="M32" s="236"/>
      <c r="N32" s="237"/>
      <c r="O32" s="238"/>
    </row>
    <row r="33" spans="2:15" s="66" customFormat="1" ht="30.75" x14ac:dyDescent="0.25">
      <c r="B33" s="239" t="s">
        <v>118</v>
      </c>
      <c r="C33" s="240"/>
      <c r="D33" s="241">
        <f>SUM(D6:D32)</f>
        <v>693035358.66999996</v>
      </c>
      <c r="E33" s="242">
        <f>D33/$D$52</f>
        <v>0.64505747226289512</v>
      </c>
      <c r="F33" s="241">
        <f>SUM(F6:F31)</f>
        <v>1743504.2200000004</v>
      </c>
      <c r="G33" s="242">
        <f>F33/$F$52</f>
        <v>1</v>
      </c>
      <c r="H33" s="241">
        <f>SUM(H6:H31)</f>
        <v>605077386.48999989</v>
      </c>
      <c r="I33" s="242">
        <f>H33/$H$52</f>
        <v>0.63120904496903574</v>
      </c>
      <c r="J33" s="241">
        <f>SUM(J6:J31)</f>
        <v>86214467.959999964</v>
      </c>
      <c r="K33" s="242">
        <f>J33/$J$52</f>
        <v>0.75604468669987801</v>
      </c>
      <c r="L33" s="241">
        <f>SUM(L6:L31)</f>
        <v>387732507.94000006</v>
      </c>
      <c r="M33" s="242">
        <f>L33/$L$52</f>
        <v>0.72977443482866355</v>
      </c>
      <c r="N33" s="241">
        <f>SUM(N6:N31)</f>
        <v>925351.8600000001</v>
      </c>
      <c r="O33" s="243">
        <f>SUM(O6:O32)</f>
        <v>1998</v>
      </c>
    </row>
    <row r="34" spans="2:15" ht="15.75" x14ac:dyDescent="0.25">
      <c r="B34" s="208"/>
      <c r="C34" s="208"/>
      <c r="D34" s="57"/>
      <c r="E34" s="58"/>
      <c r="F34" s="57"/>
      <c r="G34" s="58"/>
      <c r="H34" s="57"/>
      <c r="I34" s="58"/>
      <c r="J34" s="57"/>
      <c r="K34" s="58"/>
      <c r="L34" s="57"/>
      <c r="M34" s="58"/>
      <c r="N34" s="59"/>
      <c r="O34" s="209"/>
    </row>
    <row r="35" spans="2:15" x14ac:dyDescent="0.25">
      <c r="B35" s="472" t="s">
        <v>119</v>
      </c>
      <c r="C35" s="472"/>
      <c r="D35" s="473" t="s">
        <v>81</v>
      </c>
      <c r="E35" s="473" t="s">
        <v>82</v>
      </c>
      <c r="F35" s="473" t="s">
        <v>83</v>
      </c>
      <c r="G35" s="473" t="s">
        <v>82</v>
      </c>
      <c r="H35" s="473" t="s">
        <v>84</v>
      </c>
      <c r="I35" s="473" t="s">
        <v>82</v>
      </c>
      <c r="J35" s="473" t="s">
        <v>85</v>
      </c>
      <c r="K35" s="473" t="s">
        <v>82</v>
      </c>
      <c r="L35" s="473" t="s">
        <v>86</v>
      </c>
      <c r="M35" s="473" t="s">
        <v>82</v>
      </c>
      <c r="N35" s="473" t="s">
        <v>87</v>
      </c>
      <c r="O35" s="473" t="s">
        <v>88</v>
      </c>
    </row>
    <row r="36" spans="2:15" ht="76.900000000000006" customHeight="1" x14ac:dyDescent="0.25">
      <c r="B36" s="472"/>
      <c r="C36" s="472"/>
      <c r="D36" s="473"/>
      <c r="E36" s="473"/>
      <c r="F36" s="474"/>
      <c r="G36" s="473"/>
      <c r="H36" s="473"/>
      <c r="I36" s="473"/>
      <c r="J36" s="473"/>
      <c r="K36" s="473"/>
      <c r="L36" s="473" t="s">
        <v>89</v>
      </c>
      <c r="M36" s="473"/>
      <c r="N36" s="473" t="s">
        <v>90</v>
      </c>
      <c r="O36" s="473" t="s">
        <v>91</v>
      </c>
    </row>
    <row r="37" spans="2:15" ht="15.6" customHeight="1" x14ac:dyDescent="0.25">
      <c r="B37" s="472"/>
      <c r="C37" s="472"/>
      <c r="D37" s="473"/>
      <c r="E37" s="473"/>
      <c r="F37" s="474"/>
      <c r="G37" s="473"/>
      <c r="H37" s="473"/>
      <c r="I37" s="473"/>
      <c r="J37" s="473"/>
      <c r="K37" s="473"/>
      <c r="L37" s="473"/>
      <c r="M37" s="473"/>
      <c r="N37" s="473"/>
      <c r="O37" s="473"/>
    </row>
    <row r="38" spans="2:15" s="52" customFormat="1" ht="28.5" x14ac:dyDescent="0.25">
      <c r="B38" s="211">
        <v>1</v>
      </c>
      <c r="C38" s="212" t="s">
        <v>231</v>
      </c>
      <c r="D38" s="213">
        <v>0</v>
      </c>
      <c r="E38" s="214">
        <f t="shared" ref="E38:E44" si="5">D38/$D$52</f>
        <v>0</v>
      </c>
      <c r="F38" s="213">
        <v>0</v>
      </c>
      <c r="G38" s="214">
        <f t="shared" ref="G38:G44" si="6">F38/$F$52</f>
        <v>0</v>
      </c>
      <c r="H38" s="213">
        <v>0</v>
      </c>
      <c r="I38" s="214">
        <f t="shared" ref="I38:I44" si="7">H38/$H$52</f>
        <v>0</v>
      </c>
      <c r="J38" s="213">
        <v>0</v>
      </c>
      <c r="K38" s="214">
        <f t="shared" ref="K38:K44" si="8">J38/$J$52</f>
        <v>0</v>
      </c>
      <c r="L38" s="213">
        <v>0</v>
      </c>
      <c r="M38" s="214">
        <f t="shared" ref="M38:M44" si="9">L38/$L$52</f>
        <v>0</v>
      </c>
      <c r="N38" s="213">
        <v>0</v>
      </c>
      <c r="O38" s="215">
        <v>0</v>
      </c>
    </row>
    <row r="39" spans="2:15" s="52" customFormat="1" ht="28.5" x14ac:dyDescent="0.25">
      <c r="B39" s="211">
        <v>2</v>
      </c>
      <c r="C39" s="212" t="s">
        <v>120</v>
      </c>
      <c r="D39" s="213">
        <v>44500000</v>
      </c>
      <c r="E39" s="214">
        <f t="shared" si="5"/>
        <v>4.1419326094395151E-2</v>
      </c>
      <c r="F39" s="213">
        <v>0</v>
      </c>
      <c r="G39" s="214">
        <f t="shared" si="6"/>
        <v>0</v>
      </c>
      <c r="H39" s="213">
        <v>44500000</v>
      </c>
      <c r="I39" s="214">
        <f t="shared" si="7"/>
        <v>4.6421834840106549E-2</v>
      </c>
      <c r="J39" s="213">
        <v>0</v>
      </c>
      <c r="K39" s="214">
        <f t="shared" si="8"/>
        <v>0</v>
      </c>
      <c r="L39" s="213">
        <v>6952054.79</v>
      </c>
      <c r="M39" s="214">
        <f t="shared" si="9"/>
        <v>1.3084876174620997E-2</v>
      </c>
      <c r="N39" s="213">
        <v>0</v>
      </c>
      <c r="O39" s="215">
        <v>6</v>
      </c>
    </row>
    <row r="40" spans="2:15" s="52" customFormat="1" ht="28.5" x14ac:dyDescent="0.25">
      <c r="B40" s="218">
        <v>3</v>
      </c>
      <c r="C40" s="216" t="s">
        <v>121</v>
      </c>
      <c r="D40" s="213">
        <v>49036291.979999997</v>
      </c>
      <c r="E40" s="214">
        <f t="shared" si="5"/>
        <v>4.564157680853019E-2</v>
      </c>
      <c r="F40" s="217">
        <v>0</v>
      </c>
      <c r="G40" s="214">
        <f t="shared" si="6"/>
        <v>0</v>
      </c>
      <c r="H40" s="217">
        <v>49036291.980000004</v>
      </c>
      <c r="I40" s="214">
        <f t="shared" si="7"/>
        <v>5.1154037021725877E-2</v>
      </c>
      <c r="J40" s="217">
        <v>0</v>
      </c>
      <c r="K40" s="214">
        <f t="shared" si="8"/>
        <v>0</v>
      </c>
      <c r="L40" s="217">
        <v>18455086.59</v>
      </c>
      <c r="M40" s="214">
        <f t="shared" si="9"/>
        <v>3.4735417098468876E-2</v>
      </c>
      <c r="N40" s="217">
        <v>0</v>
      </c>
      <c r="O40" s="219">
        <v>20</v>
      </c>
    </row>
    <row r="41" spans="2:15" s="52" customFormat="1" ht="28.5" x14ac:dyDescent="0.25">
      <c r="B41" s="211">
        <v>4</v>
      </c>
      <c r="C41" s="216" t="s">
        <v>122</v>
      </c>
      <c r="D41" s="213">
        <v>47883915.200000003</v>
      </c>
      <c r="E41" s="214">
        <f t="shared" si="5"/>
        <v>4.4568977490902578E-2</v>
      </c>
      <c r="F41" s="217">
        <v>0</v>
      </c>
      <c r="G41" s="214">
        <f t="shared" si="6"/>
        <v>0</v>
      </c>
      <c r="H41" s="217">
        <v>24646855.170000002</v>
      </c>
      <c r="I41" s="214">
        <f t="shared" si="7"/>
        <v>2.5711286292803736E-2</v>
      </c>
      <c r="J41" s="217">
        <v>23237060.029999994</v>
      </c>
      <c r="K41" s="214">
        <f t="shared" si="8"/>
        <v>0.20377386981450218</v>
      </c>
      <c r="L41" s="217">
        <v>34317101.130000003</v>
      </c>
      <c r="M41" s="214">
        <f t="shared" si="9"/>
        <v>6.4590258926598074E-2</v>
      </c>
      <c r="N41" s="217">
        <v>0</v>
      </c>
      <c r="O41" s="219">
        <v>88</v>
      </c>
    </row>
    <row r="42" spans="2:15" s="52" customFormat="1" ht="28.5" x14ac:dyDescent="0.25">
      <c r="B42" s="218">
        <v>5</v>
      </c>
      <c r="C42" s="216" t="s">
        <v>123</v>
      </c>
      <c r="D42" s="213">
        <v>159731105.56999999</v>
      </c>
      <c r="E42" s="214">
        <f t="shared" si="5"/>
        <v>0.14867314042746263</v>
      </c>
      <c r="F42" s="217">
        <v>0</v>
      </c>
      <c r="G42" s="214">
        <f t="shared" si="6"/>
        <v>0</v>
      </c>
      <c r="H42" s="217">
        <v>156665000</v>
      </c>
      <c r="I42" s="214">
        <f t="shared" si="7"/>
        <v>0.16343093831966948</v>
      </c>
      <c r="J42" s="217">
        <v>3066105.5699999984</v>
      </c>
      <c r="K42" s="214">
        <f t="shared" si="8"/>
        <v>2.6887747264588008E-2</v>
      </c>
      <c r="L42" s="217">
        <v>46019982.289999999</v>
      </c>
      <c r="M42" s="214">
        <f t="shared" si="9"/>
        <v>8.6616948227892385E-2</v>
      </c>
      <c r="N42" s="217">
        <v>0</v>
      </c>
      <c r="O42" s="219">
        <v>93</v>
      </c>
    </row>
    <row r="43" spans="2:15" s="52" customFormat="1" ht="28.5" x14ac:dyDescent="0.25">
      <c r="B43" s="211">
        <v>6</v>
      </c>
      <c r="C43" s="216" t="s">
        <v>124</v>
      </c>
      <c r="D43" s="213">
        <v>12000000</v>
      </c>
      <c r="E43" s="214">
        <f t="shared" si="5"/>
        <v>1.1169256474893075E-2</v>
      </c>
      <c r="F43" s="217">
        <v>0</v>
      </c>
      <c r="G43" s="214">
        <f t="shared" si="6"/>
        <v>0</v>
      </c>
      <c r="H43" s="217">
        <v>12000000</v>
      </c>
      <c r="I43" s="214">
        <f t="shared" si="7"/>
        <v>1.2518247597332102E-2</v>
      </c>
      <c r="J43" s="217">
        <v>0</v>
      </c>
      <c r="K43" s="214">
        <f t="shared" si="8"/>
        <v>0</v>
      </c>
      <c r="L43" s="217">
        <v>6378082.1600000001</v>
      </c>
      <c r="M43" s="214">
        <f t="shared" si="9"/>
        <v>1.2004568119227845E-2</v>
      </c>
      <c r="N43" s="217">
        <v>0</v>
      </c>
      <c r="O43" s="219">
        <v>11</v>
      </c>
    </row>
    <row r="44" spans="2:15" s="52" customFormat="1" ht="28.5" x14ac:dyDescent="0.25">
      <c r="B44" s="218">
        <v>7</v>
      </c>
      <c r="C44" s="216" t="s">
        <v>125</v>
      </c>
      <c r="D44" s="213">
        <v>68191021.219999999</v>
      </c>
      <c r="E44" s="214">
        <f t="shared" si="5"/>
        <v>6.3470250440921333E-2</v>
      </c>
      <c r="F44" s="217">
        <v>0</v>
      </c>
      <c r="G44" s="214">
        <f t="shared" si="6"/>
        <v>0</v>
      </c>
      <c r="H44" s="217">
        <v>66675093.700000018</v>
      </c>
      <c r="I44" s="214">
        <f t="shared" si="7"/>
        <v>6.9554610959326496E-2</v>
      </c>
      <c r="J44" s="217">
        <v>1515927.52</v>
      </c>
      <c r="K44" s="214">
        <f t="shared" si="8"/>
        <v>1.329369622103185E-2</v>
      </c>
      <c r="L44" s="217">
        <v>31449776.539999999</v>
      </c>
      <c r="M44" s="214">
        <f t="shared" si="9"/>
        <v>5.919349662452824E-2</v>
      </c>
      <c r="N44" s="217">
        <v>0</v>
      </c>
      <c r="O44" s="219">
        <v>32</v>
      </c>
    </row>
    <row r="45" spans="2:15" ht="17.25" x14ac:dyDescent="0.25">
      <c r="B45" s="220"/>
      <c r="C45" s="220"/>
      <c r="D45" s="221"/>
      <c r="E45" s="222"/>
      <c r="F45" s="221"/>
      <c r="G45" s="222"/>
      <c r="H45" s="221"/>
      <c r="I45" s="222"/>
      <c r="J45" s="221"/>
      <c r="K45" s="222"/>
      <c r="L45" s="221"/>
      <c r="M45" s="222" t="s">
        <v>126</v>
      </c>
      <c r="N45" s="221"/>
      <c r="O45" s="223"/>
    </row>
    <row r="46" spans="2:15" s="66" customFormat="1" ht="30.75" x14ac:dyDescent="0.25">
      <c r="B46" s="239" t="s">
        <v>127</v>
      </c>
      <c r="C46" s="240"/>
      <c r="D46" s="241">
        <f>SUM(D38:D45)</f>
        <v>381342333.97000003</v>
      </c>
      <c r="E46" s="242">
        <f t="shared" ref="E46" si="10">D46/$D$52</f>
        <v>0.354942527737105</v>
      </c>
      <c r="F46" s="241">
        <f>SUM(F38:F44)</f>
        <v>0</v>
      </c>
      <c r="G46" s="242">
        <f t="shared" ref="G46" si="11">F46/$F$52</f>
        <v>0</v>
      </c>
      <c r="H46" s="241">
        <f>SUM(H38:H44)</f>
        <v>353523240.85000002</v>
      </c>
      <c r="I46" s="242">
        <f t="shared" ref="I46" si="12">H46/$H$52</f>
        <v>0.36879095503096426</v>
      </c>
      <c r="J46" s="241">
        <f>SUM(J38:J44)</f>
        <v>27819093.119999994</v>
      </c>
      <c r="K46" s="242">
        <f t="shared" ref="K46" si="13">J46/$J$52</f>
        <v>0.24395531330012205</v>
      </c>
      <c r="L46" s="241">
        <f>SUM(L38:L44)</f>
        <v>143572083.5</v>
      </c>
      <c r="M46" s="242">
        <f t="shared" ref="M46" si="14">L46/$L$52</f>
        <v>0.27022556517133639</v>
      </c>
      <c r="N46" s="241">
        <f>SUM(N38:N44)</f>
        <v>0</v>
      </c>
      <c r="O46" s="243">
        <f>SUM(O38:O44)</f>
        <v>250</v>
      </c>
    </row>
    <row r="47" spans="2:15" ht="17.25" hidden="1" x14ac:dyDescent="0.25">
      <c r="B47" s="229"/>
      <c r="C47" s="229"/>
      <c r="D47" s="230"/>
      <c r="E47" s="231"/>
      <c r="F47" s="230"/>
      <c r="G47" s="231"/>
      <c r="H47" s="230"/>
      <c r="I47" s="231"/>
      <c r="J47" s="230"/>
      <c r="K47" s="231"/>
      <c r="L47" s="230"/>
      <c r="M47" s="231"/>
      <c r="N47" s="230"/>
      <c r="O47" s="232"/>
    </row>
    <row r="48" spans="2:15" ht="17.25" hidden="1" x14ac:dyDescent="0.25">
      <c r="B48" s="229"/>
      <c r="C48" s="229"/>
      <c r="D48" s="230"/>
      <c r="E48" s="231"/>
      <c r="F48" s="230"/>
      <c r="G48" s="231"/>
      <c r="H48" s="230"/>
      <c r="I48" s="231"/>
      <c r="J48" s="230"/>
      <c r="K48" s="231"/>
      <c r="L48" s="230"/>
      <c r="M48" s="231"/>
      <c r="N48" s="230"/>
      <c r="O48" s="232"/>
    </row>
    <row r="49" spans="2:15" ht="17.25" hidden="1" x14ac:dyDescent="0.25">
      <c r="B49" s="229" t="s">
        <v>128</v>
      </c>
      <c r="C49" s="229"/>
      <c r="D49" s="230">
        <v>0</v>
      </c>
      <c r="E49" s="231">
        <v>0</v>
      </c>
      <c r="F49" s="230">
        <v>0</v>
      </c>
      <c r="G49" s="231">
        <v>0</v>
      </c>
      <c r="H49" s="230">
        <v>0</v>
      </c>
      <c r="I49" s="231">
        <v>0</v>
      </c>
      <c r="J49" s="230">
        <v>0</v>
      </c>
      <c r="K49" s="231">
        <v>0</v>
      </c>
      <c r="L49" s="230">
        <v>0</v>
      </c>
      <c r="M49" s="231">
        <v>0</v>
      </c>
      <c r="N49" s="230">
        <v>0</v>
      </c>
      <c r="O49" s="232">
        <v>0</v>
      </c>
    </row>
    <row r="50" spans="2:15" ht="17.25" x14ac:dyDescent="0.25">
      <c r="B50" s="229"/>
      <c r="C50" s="229"/>
      <c r="D50" s="230"/>
      <c r="E50" s="231"/>
      <c r="F50" s="230"/>
      <c r="G50" s="231"/>
      <c r="H50" s="230"/>
      <c r="I50" s="231"/>
      <c r="J50" s="230"/>
      <c r="K50" s="231"/>
      <c r="L50" s="230"/>
      <c r="M50" s="231"/>
      <c r="N50" s="230"/>
      <c r="O50" s="232"/>
    </row>
    <row r="51" spans="2:15" ht="17.25" x14ac:dyDescent="0.25">
      <c r="B51" s="229"/>
      <c r="C51" s="229"/>
      <c r="D51" s="230"/>
      <c r="E51" s="231"/>
      <c r="F51" s="230"/>
      <c r="G51" s="231"/>
      <c r="H51" s="230"/>
      <c r="I51" s="231"/>
      <c r="J51" s="230"/>
      <c r="K51" s="231"/>
      <c r="L51" s="230"/>
      <c r="M51" s="231"/>
      <c r="N51" s="230"/>
      <c r="O51" s="232"/>
    </row>
    <row r="52" spans="2:15" s="66" customFormat="1" ht="30.75" x14ac:dyDescent="0.25">
      <c r="B52" s="239" t="s">
        <v>129</v>
      </c>
      <c r="C52" s="240"/>
      <c r="D52" s="241">
        <f>D33+D46</f>
        <v>1074377692.6399999</v>
      </c>
      <c r="E52" s="242">
        <f>E46+E33</f>
        <v>1</v>
      </c>
      <c r="F52" s="241">
        <f>F33+F46</f>
        <v>1743504.2200000004</v>
      </c>
      <c r="G52" s="242">
        <f>G46+G33</f>
        <v>1</v>
      </c>
      <c r="H52" s="241">
        <f>H33+H46</f>
        <v>958600627.33999991</v>
      </c>
      <c r="I52" s="242">
        <f>I46+I33</f>
        <v>1</v>
      </c>
      <c r="J52" s="241">
        <f>J33+J46</f>
        <v>114033561.07999995</v>
      </c>
      <c r="K52" s="242">
        <f>K46+K33</f>
        <v>1</v>
      </c>
      <c r="L52" s="241">
        <f>L33+L46</f>
        <v>531304591.44000006</v>
      </c>
      <c r="M52" s="242">
        <f>M46+M33</f>
        <v>1</v>
      </c>
      <c r="N52" s="241">
        <f>N33+N46</f>
        <v>925351.8600000001</v>
      </c>
      <c r="O52" s="243">
        <f>O33+O46</f>
        <v>2248</v>
      </c>
    </row>
    <row r="53" spans="2:15" ht="15.75" x14ac:dyDescent="0.25">
      <c r="B53" s="64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2:15" ht="27.75" x14ac:dyDescent="0.25">
      <c r="B54" s="60"/>
      <c r="C54" s="61"/>
      <c r="D54" s="62"/>
      <c r="E54" s="62"/>
      <c r="F54" s="62"/>
      <c r="G54" s="61"/>
      <c r="H54" s="62"/>
      <c r="I54" s="61"/>
      <c r="J54" s="62"/>
      <c r="K54" s="61"/>
      <c r="L54" s="61"/>
      <c r="M54" s="61"/>
      <c r="N54" s="61"/>
      <c r="O54" s="61"/>
    </row>
    <row r="55" spans="2:15" x14ac:dyDescent="0.25">
      <c r="D55" s="63"/>
      <c r="E55" s="63"/>
      <c r="F55" s="63"/>
      <c r="H55" s="63"/>
      <c r="J55" s="63"/>
      <c r="L55" s="63"/>
    </row>
    <row r="56" spans="2:15" x14ac:dyDescent="0.25">
      <c r="D56" s="63"/>
      <c r="E56" s="63"/>
      <c r="F56" s="63"/>
      <c r="H56" s="63"/>
      <c r="J56" s="63"/>
      <c r="L56" s="63"/>
    </row>
    <row r="57" spans="2:15" ht="15.75" x14ac:dyDescent="0.25">
      <c r="B57" s="64"/>
      <c r="C57" s="64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  <row r="58" spans="2:15" ht="27.75" x14ac:dyDescent="0.25">
      <c r="B58" s="60"/>
      <c r="C58" s="61"/>
      <c r="D58" s="62"/>
      <c r="E58" s="62"/>
      <c r="F58" s="62"/>
      <c r="G58" s="61"/>
      <c r="H58" s="62"/>
      <c r="I58" s="61"/>
      <c r="J58" s="62"/>
      <c r="K58" s="61"/>
      <c r="L58" s="62"/>
      <c r="M58" s="61"/>
      <c r="N58" s="61"/>
      <c r="O58" s="61"/>
    </row>
    <row r="59" spans="2:15" x14ac:dyDescent="0.25">
      <c r="D59" s="63"/>
      <c r="E59" s="63"/>
      <c r="F59" s="63"/>
      <c r="H59" s="63"/>
      <c r="J59" s="63"/>
      <c r="L59" s="63"/>
    </row>
    <row r="60" spans="2:15" x14ac:dyDescent="0.25">
      <c r="D60" s="63"/>
      <c r="E60" s="63"/>
      <c r="F60" s="63"/>
      <c r="H60" s="63"/>
      <c r="J60" s="63"/>
      <c r="L60" s="63"/>
    </row>
  </sheetData>
  <mergeCells count="27">
    <mergeCell ref="B1:L1"/>
    <mergeCell ref="J3:J5"/>
    <mergeCell ref="K3:K5"/>
    <mergeCell ref="L3:L5"/>
    <mergeCell ref="M3:M5"/>
    <mergeCell ref="B3:C5"/>
    <mergeCell ref="D3:D5"/>
    <mergeCell ref="E3:E5"/>
    <mergeCell ref="F3:F5"/>
    <mergeCell ref="G3:G5"/>
    <mergeCell ref="H3:H5"/>
    <mergeCell ref="I3:I5"/>
    <mergeCell ref="O3:O5"/>
    <mergeCell ref="H35:H37"/>
    <mergeCell ref="I35:I37"/>
    <mergeCell ref="J35:J37"/>
    <mergeCell ref="K35:K37"/>
    <mergeCell ref="L35:L37"/>
    <mergeCell ref="N3:N5"/>
    <mergeCell ref="M35:M37"/>
    <mergeCell ref="N35:N37"/>
    <mergeCell ref="O35:O37"/>
    <mergeCell ref="B35:C37"/>
    <mergeCell ref="D35:D37"/>
    <mergeCell ref="E35:E37"/>
    <mergeCell ref="F35:F37"/>
    <mergeCell ref="G35:G37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BE26-6CDD-4C6B-8C6B-46B2FC0005E0}">
  <sheetPr>
    <pageSetUpPr fitToPage="1"/>
  </sheetPr>
  <dimension ref="B1:O60"/>
  <sheetViews>
    <sheetView showGridLines="0" zoomScale="51" zoomScaleNormal="51" workbookViewId="0">
      <selection activeCell="C54" sqref="C54"/>
    </sheetView>
  </sheetViews>
  <sheetFormatPr baseColWidth="10" defaultColWidth="11.42578125" defaultRowHeight="12.75" x14ac:dyDescent="0.25"/>
  <cols>
    <col min="1" max="1" width="4.85546875" style="51" customWidth="1"/>
    <col min="2" max="2" width="5.140625" style="51" customWidth="1"/>
    <col min="3" max="3" width="79.28515625" style="51" customWidth="1"/>
    <col min="4" max="4" width="27.5703125" style="51" customWidth="1"/>
    <col min="5" max="5" width="16.28515625" style="51" customWidth="1"/>
    <col min="6" max="6" width="26.5703125" style="51" customWidth="1"/>
    <col min="7" max="7" width="14" style="51" bestFit="1" customWidth="1"/>
    <col min="8" max="8" width="29.42578125" style="51" customWidth="1"/>
    <col min="9" max="9" width="15.42578125" style="51" customWidth="1"/>
    <col min="10" max="10" width="27.28515625" style="51" customWidth="1"/>
    <col min="11" max="11" width="14" style="51" bestFit="1" customWidth="1"/>
    <col min="12" max="12" width="27" style="51" customWidth="1"/>
    <col min="13" max="13" width="14" style="51" bestFit="1" customWidth="1"/>
    <col min="14" max="14" width="22.7109375" style="51" customWidth="1"/>
    <col min="15" max="15" width="22.42578125" style="51" customWidth="1"/>
    <col min="16" max="16" width="15.28515625" style="51" bestFit="1" customWidth="1"/>
    <col min="17" max="16384" width="11.42578125" style="51"/>
  </cols>
  <sheetData>
    <row r="1" spans="2:15" ht="95.25" customHeight="1" x14ac:dyDescent="0.25">
      <c r="B1" s="475" t="s">
        <v>449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205"/>
    </row>
    <row r="2" spans="2:15" x14ac:dyDescent="0.25">
      <c r="C2" s="206"/>
      <c r="I2" s="207"/>
    </row>
    <row r="3" spans="2:15" ht="31.9" customHeight="1" x14ac:dyDescent="0.25">
      <c r="B3" s="472" t="s">
        <v>80</v>
      </c>
      <c r="C3" s="472"/>
      <c r="D3" s="473" t="s">
        <v>81</v>
      </c>
      <c r="E3" s="473" t="s">
        <v>82</v>
      </c>
      <c r="F3" s="473" t="s">
        <v>83</v>
      </c>
      <c r="G3" s="473" t="s">
        <v>82</v>
      </c>
      <c r="H3" s="473" t="s">
        <v>84</v>
      </c>
      <c r="I3" s="473" t="s">
        <v>82</v>
      </c>
      <c r="J3" s="473" t="s">
        <v>85</v>
      </c>
      <c r="K3" s="473" t="s">
        <v>82</v>
      </c>
      <c r="L3" s="473" t="s">
        <v>86</v>
      </c>
      <c r="M3" s="473" t="s">
        <v>82</v>
      </c>
      <c r="N3" s="473" t="s">
        <v>87</v>
      </c>
      <c r="O3" s="473" t="s">
        <v>88</v>
      </c>
    </row>
    <row r="4" spans="2:15" ht="27.6" customHeight="1" x14ac:dyDescent="0.25">
      <c r="B4" s="472"/>
      <c r="C4" s="472"/>
      <c r="D4" s="473"/>
      <c r="E4" s="473"/>
      <c r="F4" s="474"/>
      <c r="G4" s="473"/>
      <c r="H4" s="473"/>
      <c r="I4" s="473"/>
      <c r="J4" s="473"/>
      <c r="K4" s="473"/>
      <c r="L4" s="473" t="s">
        <v>89</v>
      </c>
      <c r="M4" s="473"/>
      <c r="N4" s="473" t="s">
        <v>90</v>
      </c>
      <c r="O4" s="473" t="s">
        <v>91</v>
      </c>
    </row>
    <row r="5" spans="2:15" ht="15.6" customHeight="1" x14ac:dyDescent="0.25">
      <c r="B5" s="472"/>
      <c r="C5" s="472"/>
      <c r="D5" s="473"/>
      <c r="E5" s="473"/>
      <c r="F5" s="474"/>
      <c r="G5" s="473"/>
      <c r="H5" s="473"/>
      <c r="I5" s="473"/>
      <c r="J5" s="473"/>
      <c r="K5" s="473"/>
      <c r="L5" s="473"/>
      <c r="M5" s="473"/>
      <c r="N5" s="473"/>
      <c r="O5" s="473"/>
    </row>
    <row r="6" spans="2:15" s="52" customFormat="1" ht="28.5" x14ac:dyDescent="0.25">
      <c r="B6" s="211">
        <v>1</v>
      </c>
      <c r="C6" s="212" t="s">
        <v>92</v>
      </c>
      <c r="D6" s="213">
        <v>33470560.460000001</v>
      </c>
      <c r="E6" s="214">
        <f t="shared" ref="E6:E31" si="0">D6/$D$52</f>
        <v>1.0587002604492855E-2</v>
      </c>
      <c r="F6" s="213">
        <v>376610.16</v>
      </c>
      <c r="G6" s="214">
        <f t="shared" ref="G6:G31" si="1">F6/$F$52</f>
        <v>7.9068102667145569E-3</v>
      </c>
      <c r="H6" s="213">
        <v>29677666.289999995</v>
      </c>
      <c r="I6" s="214">
        <f t="shared" ref="I6:I31" si="2">H6/$H$52</f>
        <v>1.084342293176517E-2</v>
      </c>
      <c r="J6" s="213">
        <v>3416284.01</v>
      </c>
      <c r="K6" s="214">
        <f t="shared" ref="K6:K31" si="3">J6/$J$52</f>
        <v>9.0637428074939602E-3</v>
      </c>
      <c r="L6" s="213">
        <v>18855920.539999999</v>
      </c>
      <c r="M6" s="214">
        <f t="shared" ref="M6:M31" si="4">L6/$L$52</f>
        <v>1.1471776518089321E-2</v>
      </c>
      <c r="N6" s="213">
        <v>181273.76</v>
      </c>
      <c r="O6" s="215">
        <v>186</v>
      </c>
    </row>
    <row r="7" spans="2:15" s="52" customFormat="1" ht="28.5" x14ac:dyDescent="0.25">
      <c r="B7" s="211">
        <v>2</v>
      </c>
      <c r="C7" s="212" t="s">
        <v>93</v>
      </c>
      <c r="D7" s="213">
        <v>7527151.9699999997</v>
      </c>
      <c r="E7" s="214">
        <f t="shared" si="0"/>
        <v>2.3808976131738046E-3</v>
      </c>
      <c r="F7" s="213">
        <v>25552.949999999997</v>
      </c>
      <c r="G7" s="214">
        <f t="shared" si="1"/>
        <v>5.3647604038309458E-4</v>
      </c>
      <c r="H7" s="213">
        <v>3374751.3099999996</v>
      </c>
      <c r="I7" s="214">
        <f t="shared" si="2"/>
        <v>1.2330435751341062E-3</v>
      </c>
      <c r="J7" s="213">
        <v>15340468.309999995</v>
      </c>
      <c r="K7" s="214">
        <f t="shared" si="3"/>
        <v>4.0699795128670085E-2</v>
      </c>
      <c r="L7" s="213">
        <v>5665592.3899999997</v>
      </c>
      <c r="M7" s="214">
        <f t="shared" si="4"/>
        <v>3.4468966711432457E-3</v>
      </c>
      <c r="N7" s="213">
        <v>8721.83</v>
      </c>
      <c r="O7" s="215">
        <v>17</v>
      </c>
    </row>
    <row r="8" spans="2:15" s="52" customFormat="1" ht="28.5" x14ac:dyDescent="0.25">
      <c r="B8" s="211">
        <v>3</v>
      </c>
      <c r="C8" s="212" t="s">
        <v>94</v>
      </c>
      <c r="D8" s="213">
        <v>70523536.819999993</v>
      </c>
      <c r="E8" s="214">
        <f t="shared" si="0"/>
        <v>2.2307151649990257E-2</v>
      </c>
      <c r="F8" s="213">
        <v>606024.44999999995</v>
      </c>
      <c r="G8" s="214">
        <f t="shared" si="1"/>
        <v>1.2723290160679792E-2</v>
      </c>
      <c r="H8" s="213">
        <v>44291742.540000014</v>
      </c>
      <c r="I8" s="214">
        <f t="shared" si="2"/>
        <v>1.6183014259039136E-2</v>
      </c>
      <c r="J8" s="213">
        <v>19280116.989999998</v>
      </c>
      <c r="K8" s="214">
        <f t="shared" si="3"/>
        <v>5.115207669626818E-2</v>
      </c>
      <c r="L8" s="213">
        <v>50169563.950000003</v>
      </c>
      <c r="M8" s="214">
        <f t="shared" si="4"/>
        <v>3.0522722262404621E-2</v>
      </c>
      <c r="N8" s="213">
        <v>305043.89</v>
      </c>
      <c r="O8" s="215">
        <v>1202</v>
      </c>
    </row>
    <row r="9" spans="2:15" s="52" customFormat="1" ht="28.5" x14ac:dyDescent="0.25">
      <c r="B9" s="211">
        <v>4</v>
      </c>
      <c r="C9" s="212" t="s">
        <v>95</v>
      </c>
      <c r="D9" s="213">
        <v>89155523.120000005</v>
      </c>
      <c r="E9" s="214">
        <f t="shared" si="0"/>
        <v>2.8200596061257677E-2</v>
      </c>
      <c r="F9" s="213">
        <v>75222.8</v>
      </c>
      <c r="G9" s="214">
        <f t="shared" si="1"/>
        <v>1.5792787091325835E-3</v>
      </c>
      <c r="H9" s="213">
        <v>83287962.390000015</v>
      </c>
      <c r="I9" s="214">
        <f t="shared" si="2"/>
        <v>3.0431186620089232E-2</v>
      </c>
      <c r="J9" s="213">
        <v>2235222.48</v>
      </c>
      <c r="K9" s="214">
        <f t="shared" si="3"/>
        <v>5.9302685657709161E-3</v>
      </c>
      <c r="L9" s="213">
        <v>45626589.890000001</v>
      </c>
      <c r="M9" s="214">
        <f t="shared" si="4"/>
        <v>2.7758816727628914E-2</v>
      </c>
      <c r="N9" s="213">
        <v>107327.2</v>
      </c>
      <c r="O9" s="215">
        <v>320</v>
      </c>
    </row>
    <row r="10" spans="2:15" s="52" customFormat="1" ht="28.5" x14ac:dyDescent="0.25">
      <c r="B10" s="211">
        <v>5</v>
      </c>
      <c r="C10" s="212" t="s">
        <v>96</v>
      </c>
      <c r="D10" s="213">
        <v>1321428.31</v>
      </c>
      <c r="E10" s="214">
        <f t="shared" si="0"/>
        <v>4.1797821032425557E-4</v>
      </c>
      <c r="F10" s="213">
        <v>10576</v>
      </c>
      <c r="G10" s="214">
        <f t="shared" si="1"/>
        <v>2.2203974895625001E-4</v>
      </c>
      <c r="H10" s="213">
        <v>0</v>
      </c>
      <c r="I10" s="214">
        <f t="shared" si="2"/>
        <v>0</v>
      </c>
      <c r="J10" s="213">
        <v>0</v>
      </c>
      <c r="K10" s="214">
        <f t="shared" si="3"/>
        <v>0</v>
      </c>
      <c r="L10" s="213">
        <v>1321428.31</v>
      </c>
      <c r="M10" s="214">
        <f t="shared" si="4"/>
        <v>8.039453828222622E-4</v>
      </c>
      <c r="N10" s="213">
        <v>7904.2</v>
      </c>
      <c r="O10" s="215">
        <v>17</v>
      </c>
    </row>
    <row r="11" spans="2:15" s="52" customFormat="1" ht="28.5" x14ac:dyDescent="0.25">
      <c r="B11" s="211">
        <v>6</v>
      </c>
      <c r="C11" s="212" t="s">
        <v>97</v>
      </c>
      <c r="D11" s="213">
        <v>97732137.769999996</v>
      </c>
      <c r="E11" s="214">
        <f t="shared" si="0"/>
        <v>3.091344700816057E-2</v>
      </c>
      <c r="F11" s="213">
        <v>0</v>
      </c>
      <c r="G11" s="214">
        <f t="shared" si="1"/>
        <v>0</v>
      </c>
      <c r="H11" s="213">
        <v>90461490.75000003</v>
      </c>
      <c r="I11" s="214">
        <f t="shared" si="2"/>
        <v>3.3052201398016776E-2</v>
      </c>
      <c r="J11" s="213">
        <v>7270647.0200000005</v>
      </c>
      <c r="K11" s="214">
        <f t="shared" si="3"/>
        <v>1.9289752971490333E-2</v>
      </c>
      <c r="L11" s="213">
        <v>54944219.840000004</v>
      </c>
      <c r="M11" s="214">
        <f t="shared" si="4"/>
        <v>3.3427580988589028E-2</v>
      </c>
      <c r="N11" s="213">
        <v>37275.879999999997</v>
      </c>
      <c r="O11" s="215">
        <v>91</v>
      </c>
    </row>
    <row r="12" spans="2:15" s="52" customFormat="1" ht="28.5" x14ac:dyDescent="0.25">
      <c r="B12" s="211">
        <v>7</v>
      </c>
      <c r="C12" s="212" t="s">
        <v>98</v>
      </c>
      <c r="D12" s="213">
        <v>4360428.3099999996</v>
      </c>
      <c r="E12" s="214">
        <f t="shared" si="0"/>
        <v>1.3792379105764868E-3</v>
      </c>
      <c r="F12" s="213">
        <v>1503.6</v>
      </c>
      <c r="G12" s="214">
        <f t="shared" si="1"/>
        <v>3.1567602735497117E-5</v>
      </c>
      <c r="H12" s="213">
        <v>3285332.6599999997</v>
      </c>
      <c r="I12" s="214">
        <f t="shared" si="2"/>
        <v>1.2003723997639527E-3</v>
      </c>
      <c r="J12" s="213">
        <v>1073592.05</v>
      </c>
      <c r="K12" s="214">
        <f t="shared" si="3"/>
        <v>2.8483469737547373E-3</v>
      </c>
      <c r="L12" s="213">
        <v>4238104.32</v>
      </c>
      <c r="M12" s="214">
        <f t="shared" si="4"/>
        <v>2.5784254614486675E-3</v>
      </c>
      <c r="N12" s="213">
        <v>13982.7</v>
      </c>
      <c r="O12" s="215">
        <v>50</v>
      </c>
    </row>
    <row r="13" spans="2:15" s="52" customFormat="1" ht="28.5" x14ac:dyDescent="0.25">
      <c r="B13" s="211">
        <v>8</v>
      </c>
      <c r="C13" s="212" t="s">
        <v>99</v>
      </c>
      <c r="D13" s="213">
        <v>61814454.990000002</v>
      </c>
      <c r="E13" s="214">
        <f t="shared" si="0"/>
        <v>1.9552400287904718E-2</v>
      </c>
      <c r="F13" s="213">
        <v>154781.75</v>
      </c>
      <c r="G13" s="214">
        <f t="shared" si="1"/>
        <v>3.2495935053904169E-3</v>
      </c>
      <c r="H13" s="213">
        <v>61499673.240000002</v>
      </c>
      <c r="I13" s="214">
        <f t="shared" si="2"/>
        <v>2.2470330402339762E-2</v>
      </c>
      <c r="J13" s="213">
        <v>160000</v>
      </c>
      <c r="K13" s="214">
        <f t="shared" si="3"/>
        <v>4.2449598597601193E-4</v>
      </c>
      <c r="L13" s="213">
        <v>12791204.57</v>
      </c>
      <c r="M13" s="214">
        <f t="shared" si="4"/>
        <v>7.7820565648290974E-3</v>
      </c>
      <c r="N13" s="213">
        <v>5414.78</v>
      </c>
      <c r="O13" s="215">
        <v>43</v>
      </c>
    </row>
    <row r="14" spans="2:15" s="52" customFormat="1" ht="28.5" x14ac:dyDescent="0.25">
      <c r="B14" s="211">
        <v>9</v>
      </c>
      <c r="C14" s="212" t="s">
        <v>100</v>
      </c>
      <c r="D14" s="213">
        <v>1192048.08</v>
      </c>
      <c r="E14" s="214">
        <f t="shared" si="0"/>
        <v>3.7705422180554391E-4</v>
      </c>
      <c r="F14" s="213">
        <v>221477.99</v>
      </c>
      <c r="G14" s="214">
        <f t="shared" si="1"/>
        <v>4.6498598051186507E-3</v>
      </c>
      <c r="H14" s="213">
        <v>970570.09</v>
      </c>
      <c r="I14" s="214">
        <f t="shared" si="2"/>
        <v>3.5462026791296551E-4</v>
      </c>
      <c r="J14" s="213">
        <v>0</v>
      </c>
      <c r="K14" s="214">
        <f t="shared" si="3"/>
        <v>0</v>
      </c>
      <c r="L14" s="213">
        <v>1088905.1000000001</v>
      </c>
      <c r="M14" s="214">
        <f t="shared" si="4"/>
        <v>6.6248030320813526E-4</v>
      </c>
      <c r="N14" s="213">
        <v>2347.0100000000002</v>
      </c>
      <c r="O14" s="215">
        <v>27</v>
      </c>
    </row>
    <row r="15" spans="2:15" s="52" customFormat="1" ht="28.5" x14ac:dyDescent="0.25">
      <c r="B15" s="211">
        <v>10</v>
      </c>
      <c r="C15" s="212" t="s">
        <v>101</v>
      </c>
      <c r="D15" s="213">
        <v>43345415.090000004</v>
      </c>
      <c r="E15" s="214">
        <f t="shared" si="0"/>
        <v>1.3710497109813079E-2</v>
      </c>
      <c r="F15" s="213">
        <v>10959.2</v>
      </c>
      <c r="G15" s="214">
        <f t="shared" si="1"/>
        <v>2.3008491081328813E-4</v>
      </c>
      <c r="H15" s="213">
        <v>34996407.469999984</v>
      </c>
      <c r="I15" s="214">
        <f t="shared" si="2"/>
        <v>1.2786748242986453E-2</v>
      </c>
      <c r="J15" s="213">
        <v>8338048.4199999999</v>
      </c>
      <c r="K15" s="214">
        <f t="shared" si="3"/>
        <v>2.2121675532272678E-2</v>
      </c>
      <c r="L15" s="213">
        <v>34372409.859999999</v>
      </c>
      <c r="M15" s="214">
        <f t="shared" si="4"/>
        <v>2.0911872399208244E-2</v>
      </c>
      <c r="N15" s="213">
        <v>142508.66</v>
      </c>
      <c r="O15" s="215">
        <v>138</v>
      </c>
    </row>
    <row r="16" spans="2:15" s="52" customFormat="1" ht="28.5" x14ac:dyDescent="0.25">
      <c r="B16" s="211">
        <v>11</v>
      </c>
      <c r="C16" s="212" t="s">
        <v>102</v>
      </c>
      <c r="D16" s="213">
        <v>9008509.0600000005</v>
      </c>
      <c r="E16" s="214">
        <f t="shared" si="0"/>
        <v>2.8494625596364297E-3</v>
      </c>
      <c r="F16" s="213">
        <v>388999.61</v>
      </c>
      <c r="G16" s="214">
        <f t="shared" si="1"/>
        <v>8.1669228203932638E-3</v>
      </c>
      <c r="H16" s="213">
        <v>2495956.54</v>
      </c>
      <c r="I16" s="214">
        <f t="shared" si="2"/>
        <v>9.1195554657357979E-4</v>
      </c>
      <c r="J16" s="213">
        <v>6123552.9099999992</v>
      </c>
      <c r="K16" s="214">
        <f t="shared" si="3"/>
        <v>1.6246397688792043E-2</v>
      </c>
      <c r="L16" s="213">
        <v>8513529.9000000004</v>
      </c>
      <c r="M16" s="214">
        <f t="shared" si="4"/>
        <v>5.1795568498334017E-3</v>
      </c>
      <c r="N16" s="213">
        <v>103429</v>
      </c>
      <c r="O16" s="215">
        <v>185</v>
      </c>
    </row>
    <row r="17" spans="2:15" s="52" customFormat="1" ht="28.5" x14ac:dyDescent="0.25">
      <c r="B17" s="211">
        <v>12</v>
      </c>
      <c r="C17" s="212" t="s">
        <v>103</v>
      </c>
      <c r="D17" s="213">
        <v>43738755.460000001</v>
      </c>
      <c r="E17" s="214">
        <f t="shared" si="0"/>
        <v>1.3834913775217257E-2</v>
      </c>
      <c r="F17" s="213">
        <v>0</v>
      </c>
      <c r="G17" s="214">
        <f t="shared" si="1"/>
        <v>0</v>
      </c>
      <c r="H17" s="213">
        <v>17854797.490000002</v>
      </c>
      <c r="I17" s="214">
        <f t="shared" si="2"/>
        <v>6.5236639112127856E-3</v>
      </c>
      <c r="J17" s="213">
        <v>25883957.969999999</v>
      </c>
      <c r="K17" s="214">
        <f t="shared" si="3"/>
        <v>6.867272662148001E-2</v>
      </c>
      <c r="L17" s="213">
        <v>37425504.289999999</v>
      </c>
      <c r="M17" s="214">
        <f t="shared" si="4"/>
        <v>2.2769348246928556E-2</v>
      </c>
      <c r="N17" s="213">
        <v>260954.54</v>
      </c>
      <c r="O17" s="215">
        <v>124</v>
      </c>
    </row>
    <row r="18" spans="2:15" s="52" customFormat="1" ht="28.5" x14ac:dyDescent="0.25">
      <c r="B18" s="211">
        <v>13</v>
      </c>
      <c r="C18" s="212" t="s">
        <v>104</v>
      </c>
      <c r="D18" s="213">
        <v>132269033.25</v>
      </c>
      <c r="E18" s="214">
        <f t="shared" si="0"/>
        <v>4.1837739800772426E-2</v>
      </c>
      <c r="F18" s="213">
        <v>86900</v>
      </c>
      <c r="G18" s="214">
        <f t="shared" si="1"/>
        <v>1.8244378010871904E-3</v>
      </c>
      <c r="H18" s="213">
        <v>123613532.43000001</v>
      </c>
      <c r="I18" s="214">
        <f t="shared" si="2"/>
        <v>4.5165067870569404E-2</v>
      </c>
      <c r="J18" s="213">
        <v>8568600.8200000003</v>
      </c>
      <c r="K18" s="214">
        <f t="shared" si="3"/>
        <v>2.2733354084504779E-2</v>
      </c>
      <c r="L18" s="213">
        <v>78275813.040000007</v>
      </c>
      <c r="M18" s="214">
        <f t="shared" si="4"/>
        <v>4.7622317460541332E-2</v>
      </c>
      <c r="N18" s="213">
        <v>170128.69</v>
      </c>
      <c r="O18" s="215">
        <v>74</v>
      </c>
    </row>
    <row r="19" spans="2:15" s="52" customFormat="1" ht="28.5" x14ac:dyDescent="0.25">
      <c r="B19" s="211">
        <v>14</v>
      </c>
      <c r="C19" s="212" t="s">
        <v>105</v>
      </c>
      <c r="D19" s="213">
        <v>45183222.890000001</v>
      </c>
      <c r="E19" s="214">
        <f t="shared" si="0"/>
        <v>1.4291810230888831E-2</v>
      </c>
      <c r="F19" s="213">
        <v>43852.12</v>
      </c>
      <c r="G19" s="214">
        <f t="shared" si="1"/>
        <v>9.20661281769984E-4</v>
      </c>
      <c r="H19" s="213">
        <v>44710080.929999992</v>
      </c>
      <c r="I19" s="214">
        <f t="shared" si="2"/>
        <v>1.6335863881615155E-2</v>
      </c>
      <c r="J19" s="213">
        <v>429289.84000000008</v>
      </c>
      <c r="K19" s="214">
        <f t="shared" si="3"/>
        <v>1.1389488368767778E-3</v>
      </c>
      <c r="L19" s="213">
        <v>41394472.109999999</v>
      </c>
      <c r="M19" s="214">
        <f t="shared" si="4"/>
        <v>2.5184033424559674E-2</v>
      </c>
      <c r="N19" s="213">
        <v>51203.02</v>
      </c>
      <c r="O19" s="215">
        <v>176</v>
      </c>
    </row>
    <row r="20" spans="2:15" s="52" customFormat="1" ht="28.5" x14ac:dyDescent="0.25">
      <c r="B20" s="211">
        <v>15</v>
      </c>
      <c r="C20" s="212" t="s">
        <v>106</v>
      </c>
      <c r="D20" s="213">
        <v>4297234.92</v>
      </c>
      <c r="E20" s="214">
        <f t="shared" si="0"/>
        <v>1.3592493422548934E-3</v>
      </c>
      <c r="F20" s="213">
        <v>9811.7900000000009</v>
      </c>
      <c r="G20" s="214">
        <f t="shared" si="1"/>
        <v>2.0599540359412296E-4</v>
      </c>
      <c r="H20" s="213">
        <v>998000</v>
      </c>
      <c r="I20" s="214">
        <f t="shared" si="2"/>
        <v>3.6464242100963529E-4</v>
      </c>
      <c r="J20" s="213">
        <v>3289423.13</v>
      </c>
      <c r="K20" s="214">
        <f t="shared" si="3"/>
        <v>8.7271682178853074E-3</v>
      </c>
      <c r="L20" s="213">
        <v>4297234.92</v>
      </c>
      <c r="M20" s="214">
        <f t="shared" si="4"/>
        <v>2.614399999373854E-3</v>
      </c>
      <c r="N20" s="213">
        <v>74604.070000000007</v>
      </c>
      <c r="O20" s="215">
        <v>80</v>
      </c>
    </row>
    <row r="21" spans="2:15" s="52" customFormat="1" ht="28.5" x14ac:dyDescent="0.25">
      <c r="B21" s="211">
        <v>16</v>
      </c>
      <c r="C21" s="212" t="s">
        <v>107</v>
      </c>
      <c r="D21" s="213">
        <v>66747411.93</v>
      </c>
      <c r="E21" s="214">
        <f t="shared" si="0"/>
        <v>2.1112733525647912E-2</v>
      </c>
      <c r="F21" s="213">
        <v>280186.60000000003</v>
      </c>
      <c r="G21" s="214">
        <f t="shared" si="1"/>
        <v>5.8824283590114641E-3</v>
      </c>
      <c r="H21" s="213">
        <v>62683405.149999991</v>
      </c>
      <c r="I21" s="214">
        <f t="shared" si="2"/>
        <v>2.2902834279583003E-2</v>
      </c>
      <c r="J21" s="213">
        <v>3783820.1799999992</v>
      </c>
      <c r="K21" s="214">
        <f t="shared" si="3"/>
        <v>1.0038852987906442E-2</v>
      </c>
      <c r="L21" s="213">
        <v>39260407.270000003</v>
      </c>
      <c r="M21" s="214">
        <f t="shared" si="4"/>
        <v>2.3885687111121507E-2</v>
      </c>
      <c r="N21" s="213">
        <v>135731.10999999999</v>
      </c>
      <c r="O21" s="215">
        <v>303</v>
      </c>
    </row>
    <row r="22" spans="2:15" s="52" customFormat="1" ht="28.5" x14ac:dyDescent="0.25">
      <c r="B22" s="211">
        <v>17</v>
      </c>
      <c r="C22" s="212" t="s">
        <v>108</v>
      </c>
      <c r="D22" s="213">
        <v>10652803.560000001</v>
      </c>
      <c r="E22" s="214">
        <f t="shared" si="0"/>
        <v>3.3695658956668321E-3</v>
      </c>
      <c r="F22" s="213">
        <v>303062.78000000003</v>
      </c>
      <c r="G22" s="214">
        <f t="shared" si="1"/>
        <v>6.3627064664507601E-3</v>
      </c>
      <c r="H22" s="213">
        <v>8517735.0800000001</v>
      </c>
      <c r="I22" s="214">
        <f t="shared" si="2"/>
        <v>3.1121518447794583E-3</v>
      </c>
      <c r="J22" s="213">
        <v>1832005.6999999997</v>
      </c>
      <c r="K22" s="214">
        <f t="shared" si="3"/>
        <v>4.8604941620948366E-3</v>
      </c>
      <c r="L22" s="213">
        <v>5890132.8899999997</v>
      </c>
      <c r="M22" s="214">
        <f t="shared" si="4"/>
        <v>3.5835051400745659E-3</v>
      </c>
      <c r="N22" s="213">
        <v>24294.240000000002</v>
      </c>
      <c r="O22" s="215">
        <v>77</v>
      </c>
    </row>
    <row r="23" spans="2:15" s="52" customFormat="1" ht="28.5" x14ac:dyDescent="0.25">
      <c r="B23" s="211">
        <v>18</v>
      </c>
      <c r="C23" s="212" t="s">
        <v>109</v>
      </c>
      <c r="D23" s="213">
        <v>225627978.44999999</v>
      </c>
      <c r="E23" s="214">
        <f t="shared" si="0"/>
        <v>7.1367911462113812E-2</v>
      </c>
      <c r="F23" s="213">
        <v>2502315.48</v>
      </c>
      <c r="G23" s="214">
        <f t="shared" si="1"/>
        <v>5.2535315902849683E-2</v>
      </c>
      <c r="H23" s="213">
        <v>181771217.81</v>
      </c>
      <c r="I23" s="214">
        <f t="shared" si="2"/>
        <v>6.6414325583274689E-2</v>
      </c>
      <c r="J23" s="213">
        <v>41354445.159999996</v>
      </c>
      <c r="K23" s="214">
        <f t="shared" si="3"/>
        <v>0.10971747482928196</v>
      </c>
      <c r="L23" s="213">
        <v>153963240.91999999</v>
      </c>
      <c r="M23" s="214">
        <f t="shared" si="4"/>
        <v>9.3669884113490476E-2</v>
      </c>
      <c r="N23" s="213">
        <v>97107.24</v>
      </c>
      <c r="O23" s="215">
        <v>221</v>
      </c>
    </row>
    <row r="24" spans="2:15" s="52" customFormat="1" ht="28.5" x14ac:dyDescent="0.25">
      <c r="B24" s="211">
        <v>19</v>
      </c>
      <c r="C24" s="212" t="s">
        <v>110</v>
      </c>
      <c r="D24" s="213">
        <v>170277031.81</v>
      </c>
      <c r="E24" s="214">
        <f t="shared" si="0"/>
        <v>5.3859969910339013E-2</v>
      </c>
      <c r="F24" s="213">
        <v>1254695.1100000001</v>
      </c>
      <c r="G24" s="214">
        <f t="shared" si="1"/>
        <v>2.6341923907056971E-2</v>
      </c>
      <c r="H24" s="213">
        <v>152647048.07999998</v>
      </c>
      <c r="I24" s="214">
        <f t="shared" si="2"/>
        <v>5.5773135442750893E-2</v>
      </c>
      <c r="J24" s="213">
        <v>16375288.620000005</v>
      </c>
      <c r="K24" s="214">
        <f t="shared" si="3"/>
        <v>4.344527680242919E-2</v>
      </c>
      <c r="L24" s="213">
        <v>73296791.519999996</v>
      </c>
      <c r="M24" s="214">
        <f t="shared" si="4"/>
        <v>4.4593124479215929E-2</v>
      </c>
      <c r="N24" s="213">
        <v>128905.23</v>
      </c>
      <c r="O24" s="215">
        <v>729</v>
      </c>
    </row>
    <row r="25" spans="2:15" s="52" customFormat="1" ht="28.5" x14ac:dyDescent="0.25">
      <c r="B25" s="211">
        <v>20</v>
      </c>
      <c r="C25" s="212" t="s">
        <v>111</v>
      </c>
      <c r="D25" s="213">
        <v>14058242.539999999</v>
      </c>
      <c r="E25" s="214">
        <f t="shared" si="0"/>
        <v>4.4467331392147305E-3</v>
      </c>
      <c r="F25" s="213">
        <v>49568.19</v>
      </c>
      <c r="G25" s="214">
        <f t="shared" si="1"/>
        <v>1.0406683494530733E-3</v>
      </c>
      <c r="H25" s="213">
        <v>12828643.33</v>
      </c>
      <c r="I25" s="214">
        <f t="shared" si="2"/>
        <v>4.6872420462127353E-3</v>
      </c>
      <c r="J25" s="213">
        <v>1180031.0199999998</v>
      </c>
      <c r="K25" s="214">
        <f t="shared" si="3"/>
        <v>3.1307401957323686E-3</v>
      </c>
      <c r="L25" s="213">
        <v>4436559.12</v>
      </c>
      <c r="M25" s="214">
        <f t="shared" si="4"/>
        <v>2.6991636195095583E-3</v>
      </c>
      <c r="N25" s="213">
        <v>25403.22</v>
      </c>
      <c r="O25" s="215">
        <v>46</v>
      </c>
    </row>
    <row r="26" spans="2:15" s="52" customFormat="1" ht="28.5" x14ac:dyDescent="0.25">
      <c r="B26" s="211">
        <v>21</v>
      </c>
      <c r="C26" s="212" t="s">
        <v>112</v>
      </c>
      <c r="D26" s="213">
        <v>248005007.16</v>
      </c>
      <c r="E26" s="214">
        <f t="shared" si="0"/>
        <v>7.844594236382825E-2</v>
      </c>
      <c r="F26" s="213">
        <v>40280033.120000005</v>
      </c>
      <c r="G26" s="214">
        <f t="shared" si="1"/>
        <v>0.84566645630807835</v>
      </c>
      <c r="H26" s="213">
        <v>187288076.62999997</v>
      </c>
      <c r="I26" s="214">
        <f t="shared" si="2"/>
        <v>6.8430037764129537E-2</v>
      </c>
      <c r="J26" s="213">
        <v>20436897.409999996</v>
      </c>
      <c r="K26" s="214">
        <f t="shared" si="3"/>
        <v>5.4221130727178456E-2</v>
      </c>
      <c r="L26" s="213">
        <v>190778334.66999999</v>
      </c>
      <c r="M26" s="214">
        <f t="shared" si="4"/>
        <v>0.11606786394675227</v>
      </c>
      <c r="N26" s="213">
        <v>93064.47</v>
      </c>
      <c r="O26" s="215">
        <v>291</v>
      </c>
    </row>
    <row r="27" spans="2:15" s="52" customFormat="1" ht="28.5" x14ac:dyDescent="0.25">
      <c r="B27" s="211">
        <v>22</v>
      </c>
      <c r="C27" s="212" t="s">
        <v>113</v>
      </c>
      <c r="D27" s="213">
        <v>10240057.52</v>
      </c>
      <c r="E27" s="214">
        <f t="shared" si="0"/>
        <v>3.2390110635869716E-3</v>
      </c>
      <c r="F27" s="213">
        <v>618971.59999999986</v>
      </c>
      <c r="G27" s="214">
        <f t="shared" si="1"/>
        <v>1.2995111448094589E-2</v>
      </c>
      <c r="H27" s="213">
        <v>3882593.4000000004</v>
      </c>
      <c r="I27" s="214">
        <f t="shared" si="2"/>
        <v>1.4185954480681678E-3</v>
      </c>
      <c r="J27" s="213">
        <v>5738492.5199999996</v>
      </c>
      <c r="K27" s="214">
        <f t="shared" si="3"/>
        <v>1.5224794001833557E-2</v>
      </c>
      <c r="L27" s="213">
        <v>10210742.390000001</v>
      </c>
      <c r="M27" s="214">
        <f t="shared" si="4"/>
        <v>6.2121260287121066E-3</v>
      </c>
      <c r="N27" s="213">
        <v>127406.77</v>
      </c>
      <c r="O27" s="215">
        <v>408</v>
      </c>
    </row>
    <row r="28" spans="2:15" s="52" customFormat="1" ht="28.5" x14ac:dyDescent="0.25">
      <c r="B28" s="211">
        <v>23</v>
      </c>
      <c r="C28" s="212" t="s">
        <v>114</v>
      </c>
      <c r="D28" s="213">
        <v>596457178.46000004</v>
      </c>
      <c r="E28" s="214">
        <f t="shared" si="0"/>
        <v>0.18866411601834526</v>
      </c>
      <c r="F28" s="213">
        <v>267354.76999999996</v>
      </c>
      <c r="G28" s="214">
        <f t="shared" si="1"/>
        <v>5.6130281782390276E-3</v>
      </c>
      <c r="H28" s="213">
        <v>476861209.81000006</v>
      </c>
      <c r="I28" s="214">
        <f t="shared" si="2"/>
        <v>0.17423229061192591</v>
      </c>
      <c r="J28" s="213">
        <v>119328613.88</v>
      </c>
      <c r="K28" s="214">
        <f t="shared" si="3"/>
        <v>0.31659073502588386</v>
      </c>
      <c r="L28" s="213">
        <v>305020811.47000003</v>
      </c>
      <c r="M28" s="214">
        <f t="shared" si="4"/>
        <v>0.18557198388311072</v>
      </c>
      <c r="N28" s="213">
        <v>220888.56</v>
      </c>
      <c r="O28" s="215">
        <v>558</v>
      </c>
    </row>
    <row r="29" spans="2:15" s="52" customFormat="1" ht="28.5" x14ac:dyDescent="0.25">
      <c r="B29" s="211">
        <v>24</v>
      </c>
      <c r="C29" s="212" t="s">
        <v>115</v>
      </c>
      <c r="D29" s="213">
        <v>29570143.789999999</v>
      </c>
      <c r="E29" s="214">
        <f t="shared" si="0"/>
        <v>9.3532700085524108E-3</v>
      </c>
      <c r="F29" s="213">
        <v>0</v>
      </c>
      <c r="G29" s="214">
        <f t="shared" si="1"/>
        <v>0</v>
      </c>
      <c r="H29" s="213">
        <v>29103180.960000001</v>
      </c>
      <c r="I29" s="214">
        <f t="shared" si="2"/>
        <v>1.0633521407150223E-2</v>
      </c>
      <c r="J29" s="213">
        <v>466962.82999999996</v>
      </c>
      <c r="K29" s="214">
        <f t="shared" si="3"/>
        <v>1.2388990433437428E-3</v>
      </c>
      <c r="L29" s="213">
        <v>14609839.32</v>
      </c>
      <c r="M29" s="214">
        <f t="shared" si="4"/>
        <v>8.8884979807108393E-3</v>
      </c>
      <c r="N29" s="213">
        <v>100680.11</v>
      </c>
      <c r="O29" s="215">
        <v>78</v>
      </c>
    </row>
    <row r="30" spans="2:15" s="52" customFormat="1" ht="28.5" x14ac:dyDescent="0.25">
      <c r="B30" s="211">
        <v>25</v>
      </c>
      <c r="C30" s="212" t="s">
        <v>116</v>
      </c>
      <c r="D30" s="213">
        <v>39634877.68</v>
      </c>
      <c r="E30" s="214">
        <f t="shared" si="0"/>
        <v>1.2536824823366453E-2</v>
      </c>
      <c r="F30" s="213">
        <v>26601.599999999999</v>
      </c>
      <c r="G30" s="214">
        <f t="shared" si="1"/>
        <v>5.5849211288148449E-4</v>
      </c>
      <c r="H30" s="213">
        <v>39379754.259999998</v>
      </c>
      <c r="I30" s="214">
        <f t="shared" si="2"/>
        <v>1.4388305543217333E-2</v>
      </c>
      <c r="J30" s="213">
        <v>228521.82</v>
      </c>
      <c r="K30" s="214">
        <f t="shared" si="3"/>
        <v>6.0629122061207951E-4</v>
      </c>
      <c r="L30" s="213">
        <v>7854055.7599999998</v>
      </c>
      <c r="M30" s="214">
        <f t="shared" si="4"/>
        <v>4.7783385726620255E-3</v>
      </c>
      <c r="N30" s="213">
        <v>17717.82</v>
      </c>
      <c r="O30" s="215">
        <v>47</v>
      </c>
    </row>
    <row r="31" spans="2:15" s="52" customFormat="1" ht="28.5" x14ac:dyDescent="0.25">
      <c r="B31" s="211">
        <v>26</v>
      </c>
      <c r="C31" s="212" t="s">
        <v>117</v>
      </c>
      <c r="D31" s="213">
        <v>19577319.280000001</v>
      </c>
      <c r="E31" s="214">
        <f t="shared" si="0"/>
        <v>6.1924606985307761E-3</v>
      </c>
      <c r="F31" s="213">
        <v>36049.65</v>
      </c>
      <c r="G31" s="214">
        <f t="shared" si="1"/>
        <v>7.5685091111579793E-4</v>
      </c>
      <c r="H31" s="213">
        <v>17073684.990000002</v>
      </c>
      <c r="I31" s="214">
        <f t="shared" si="2"/>
        <v>6.2382663630355427E-3</v>
      </c>
      <c r="J31" s="213">
        <v>2467584.64</v>
      </c>
      <c r="K31" s="214">
        <f t="shared" si="3"/>
        <v>6.5467485921003911E-3</v>
      </c>
      <c r="L31" s="213">
        <v>14111241.119999999</v>
      </c>
      <c r="M31" s="214">
        <f t="shared" si="4"/>
        <v>8.5851552130857909E-3</v>
      </c>
      <c r="N31" s="213">
        <v>23993.86</v>
      </c>
      <c r="O31" s="210">
        <v>89</v>
      </c>
    </row>
    <row r="32" spans="2:15" s="52" customFormat="1" ht="28.5" x14ac:dyDescent="0.25">
      <c r="B32" s="233"/>
      <c r="C32" s="53"/>
      <c r="D32" s="54"/>
      <c r="E32" s="55"/>
      <c r="F32" s="54"/>
      <c r="G32" s="55"/>
      <c r="H32" s="54"/>
      <c r="I32" s="55"/>
      <c r="J32" s="54"/>
      <c r="K32" s="55"/>
      <c r="L32" s="54"/>
      <c r="M32" s="55"/>
      <c r="N32" s="56"/>
      <c r="O32" s="238"/>
    </row>
    <row r="33" spans="2:15" s="66" customFormat="1" ht="30.75" x14ac:dyDescent="0.25">
      <c r="B33" s="246" t="s">
        <v>118</v>
      </c>
      <c r="C33" s="247"/>
      <c r="D33" s="248">
        <f>SUM(D6:D32)</f>
        <v>2075787492.6799998</v>
      </c>
      <c r="E33" s="249">
        <f>D33/$D$52</f>
        <v>0.65658797729546148</v>
      </c>
      <c r="F33" s="248">
        <f>SUM(F6:F32)</f>
        <v>47631111.320000008</v>
      </c>
      <c r="G33" s="249">
        <f>F33/$F$52</f>
        <v>1</v>
      </c>
      <c r="H33" s="248">
        <f>SUM(H6:H32)</f>
        <v>1713554513.6300001</v>
      </c>
      <c r="I33" s="249">
        <f>H33/$H$52</f>
        <v>0.62608684006215565</v>
      </c>
      <c r="J33" s="248">
        <f>SUM(J6:J32)</f>
        <v>314601867.72999996</v>
      </c>
      <c r="K33" s="249">
        <f>J33/$J$52</f>
        <v>0.83467018769963264</v>
      </c>
      <c r="L33" s="248">
        <f>SUM(L6:L32)</f>
        <v>1218412649.4799998</v>
      </c>
      <c r="M33" s="249">
        <f>L33/$L$52</f>
        <v>0.74127155934905398</v>
      </c>
      <c r="N33" s="248">
        <f>SUM(N6:N32)</f>
        <v>2467311.8599999994</v>
      </c>
      <c r="O33" s="250">
        <f>SUM(O6:O31)</f>
        <v>5577</v>
      </c>
    </row>
    <row r="34" spans="2:15" ht="15.75" x14ac:dyDescent="0.25">
      <c r="B34" s="208"/>
      <c r="C34" s="208"/>
      <c r="D34" s="57"/>
      <c r="E34" s="58"/>
      <c r="F34" s="57"/>
      <c r="G34" s="58"/>
      <c r="H34" s="57"/>
      <c r="I34" s="58"/>
      <c r="J34" s="57"/>
      <c r="K34" s="58"/>
      <c r="L34" s="57"/>
      <c r="M34" s="58"/>
      <c r="N34" s="59"/>
      <c r="O34" s="209"/>
    </row>
    <row r="35" spans="2:15" ht="12.75" customHeight="1" x14ac:dyDescent="0.25">
      <c r="B35" s="472" t="s">
        <v>119</v>
      </c>
      <c r="C35" s="472"/>
      <c r="D35" s="473" t="s">
        <v>81</v>
      </c>
      <c r="E35" s="473" t="s">
        <v>82</v>
      </c>
      <c r="F35" s="473" t="s">
        <v>83</v>
      </c>
      <c r="G35" s="473" t="s">
        <v>82</v>
      </c>
      <c r="H35" s="473" t="s">
        <v>84</v>
      </c>
      <c r="I35" s="473" t="s">
        <v>82</v>
      </c>
      <c r="J35" s="473" t="s">
        <v>85</v>
      </c>
      <c r="K35" s="473" t="s">
        <v>82</v>
      </c>
      <c r="L35" s="473" t="s">
        <v>86</v>
      </c>
      <c r="M35" s="473" t="s">
        <v>82</v>
      </c>
      <c r="N35" s="473" t="s">
        <v>87</v>
      </c>
      <c r="O35" s="473" t="s">
        <v>88</v>
      </c>
    </row>
    <row r="36" spans="2:15" ht="76.900000000000006" customHeight="1" x14ac:dyDescent="0.25">
      <c r="B36" s="472"/>
      <c r="C36" s="472"/>
      <c r="D36" s="473"/>
      <c r="E36" s="473"/>
      <c r="F36" s="474"/>
      <c r="G36" s="473"/>
      <c r="H36" s="473"/>
      <c r="I36" s="473"/>
      <c r="J36" s="473"/>
      <c r="K36" s="473"/>
      <c r="L36" s="473" t="s">
        <v>89</v>
      </c>
      <c r="M36" s="473"/>
      <c r="N36" s="473" t="s">
        <v>90</v>
      </c>
      <c r="O36" s="473" t="s">
        <v>91</v>
      </c>
    </row>
    <row r="37" spans="2:15" ht="15.6" customHeight="1" x14ac:dyDescent="0.25">
      <c r="B37" s="472"/>
      <c r="C37" s="472"/>
      <c r="D37" s="473"/>
      <c r="E37" s="473"/>
      <c r="F37" s="474"/>
      <c r="G37" s="473"/>
      <c r="H37" s="473"/>
      <c r="I37" s="473"/>
      <c r="J37" s="473"/>
      <c r="K37" s="473"/>
      <c r="L37" s="473"/>
      <c r="M37" s="473"/>
      <c r="N37" s="473"/>
      <c r="O37" s="473"/>
    </row>
    <row r="38" spans="2:15" s="52" customFormat="1" ht="28.5" customHeight="1" x14ac:dyDescent="0.25">
      <c r="B38" s="259">
        <v>1</v>
      </c>
      <c r="C38" s="212" t="s">
        <v>231</v>
      </c>
      <c r="D38" s="213">
        <v>0</v>
      </c>
      <c r="E38" s="214">
        <f t="shared" ref="E38:E44" si="5">D38/$D$52</f>
        <v>0</v>
      </c>
      <c r="F38" s="213">
        <v>0</v>
      </c>
      <c r="G38" s="214">
        <f t="shared" ref="G38:G44" si="6">F38/$F$52</f>
        <v>0</v>
      </c>
      <c r="H38" s="213">
        <v>0</v>
      </c>
      <c r="I38" s="214">
        <f t="shared" ref="I38:I44" si="7">H38/$H$52</f>
        <v>0</v>
      </c>
      <c r="J38" s="213">
        <v>0</v>
      </c>
      <c r="K38" s="214">
        <f t="shared" ref="K38:K44" si="8">J38/$J$52</f>
        <v>0</v>
      </c>
      <c r="L38" s="213">
        <v>0</v>
      </c>
      <c r="M38" s="214">
        <f t="shared" ref="M38:M44" si="9">L38/$L$52</f>
        <v>0</v>
      </c>
      <c r="N38" s="213">
        <v>0</v>
      </c>
      <c r="O38" s="244">
        <v>0</v>
      </c>
    </row>
    <row r="39" spans="2:15" s="52" customFormat="1" ht="28.5" customHeight="1" x14ac:dyDescent="0.25">
      <c r="B39" s="259">
        <v>2</v>
      </c>
      <c r="C39" s="212" t="s">
        <v>120</v>
      </c>
      <c r="D39" s="213">
        <v>85500000</v>
      </c>
      <c r="E39" s="214">
        <f t="shared" si="5"/>
        <v>2.7044325229208875E-2</v>
      </c>
      <c r="F39" s="213">
        <v>0</v>
      </c>
      <c r="G39" s="214">
        <f t="shared" si="6"/>
        <v>0</v>
      </c>
      <c r="H39" s="213">
        <v>85500000</v>
      </c>
      <c r="I39" s="214">
        <f t="shared" si="7"/>
        <v>3.1239405807939696E-2</v>
      </c>
      <c r="J39" s="213">
        <v>0</v>
      </c>
      <c r="K39" s="214">
        <f t="shared" si="8"/>
        <v>0</v>
      </c>
      <c r="L39" s="213">
        <v>11650684.92</v>
      </c>
      <c r="M39" s="214">
        <f t="shared" si="9"/>
        <v>7.0881744225314474E-3</v>
      </c>
      <c r="N39" s="213">
        <v>0</v>
      </c>
      <c r="O39" s="244">
        <v>13</v>
      </c>
    </row>
    <row r="40" spans="2:15" s="52" customFormat="1" ht="28.5" customHeight="1" x14ac:dyDescent="0.25">
      <c r="B40" s="262">
        <v>3</v>
      </c>
      <c r="C40" s="212" t="s">
        <v>121</v>
      </c>
      <c r="D40" s="213">
        <v>120836291.98</v>
      </c>
      <c r="E40" s="214">
        <f t="shared" si="5"/>
        <v>3.8221473447938761E-2</v>
      </c>
      <c r="F40" s="213">
        <v>0</v>
      </c>
      <c r="G40" s="214">
        <f t="shared" si="6"/>
        <v>0</v>
      </c>
      <c r="H40" s="213">
        <v>120836291.97999999</v>
      </c>
      <c r="I40" s="214">
        <f t="shared" si="7"/>
        <v>4.4150338730876128E-2</v>
      </c>
      <c r="J40" s="213">
        <v>0</v>
      </c>
      <c r="K40" s="214">
        <f t="shared" si="8"/>
        <v>0</v>
      </c>
      <c r="L40" s="213">
        <v>43440812.630000003</v>
      </c>
      <c r="M40" s="214">
        <f t="shared" si="9"/>
        <v>2.6429009031852444E-2</v>
      </c>
      <c r="N40" s="213">
        <v>0</v>
      </c>
      <c r="O40" s="245">
        <v>50</v>
      </c>
    </row>
    <row r="41" spans="2:15" s="52" customFormat="1" ht="28.5" x14ac:dyDescent="0.25">
      <c r="B41" s="259">
        <v>4</v>
      </c>
      <c r="C41" s="212" t="s">
        <v>122</v>
      </c>
      <c r="D41" s="213">
        <v>171589384.5</v>
      </c>
      <c r="E41" s="214">
        <f t="shared" si="5"/>
        <v>5.4275077430383303E-2</v>
      </c>
      <c r="F41" s="213">
        <v>0</v>
      </c>
      <c r="G41" s="214">
        <f t="shared" si="6"/>
        <v>0</v>
      </c>
      <c r="H41" s="213">
        <v>122013074.95</v>
      </c>
      <c r="I41" s="214">
        <f t="shared" si="7"/>
        <v>4.4580303651901888E-2</v>
      </c>
      <c r="J41" s="213">
        <v>49576309.549999997</v>
      </c>
      <c r="K41" s="214">
        <f t="shared" si="8"/>
        <v>0.13153090252174515</v>
      </c>
      <c r="L41" s="213">
        <v>111357004.92</v>
      </c>
      <c r="M41" s="214">
        <f t="shared" si="9"/>
        <v>6.7748624176479103E-2</v>
      </c>
      <c r="N41" s="213">
        <v>0</v>
      </c>
      <c r="O41" s="245">
        <v>261</v>
      </c>
    </row>
    <row r="42" spans="2:15" s="52" customFormat="1" ht="28.5" x14ac:dyDescent="0.25">
      <c r="B42" s="262">
        <v>5</v>
      </c>
      <c r="C42" s="212" t="s">
        <v>123</v>
      </c>
      <c r="D42" s="213">
        <v>425813475.77999997</v>
      </c>
      <c r="E42" s="214">
        <f t="shared" si="5"/>
        <v>0.13468816521607224</v>
      </c>
      <c r="F42" s="213">
        <v>0</v>
      </c>
      <c r="G42" s="214">
        <f t="shared" si="6"/>
        <v>0</v>
      </c>
      <c r="H42" s="213">
        <v>414590000</v>
      </c>
      <c r="I42" s="214">
        <f t="shared" si="7"/>
        <v>0.15148006144928325</v>
      </c>
      <c r="J42" s="213">
        <v>11223475.779999992</v>
      </c>
      <c r="K42" s="214">
        <f t="shared" si="8"/>
        <v>2.9777002608181165E-2</v>
      </c>
      <c r="L42" s="213">
        <v>129067749.73999999</v>
      </c>
      <c r="M42" s="214">
        <f t="shared" si="9"/>
        <v>7.852368584015898E-2</v>
      </c>
      <c r="N42" s="213">
        <v>0</v>
      </c>
      <c r="O42" s="245">
        <v>314</v>
      </c>
    </row>
    <row r="43" spans="2:15" s="52" customFormat="1" ht="28.5" x14ac:dyDescent="0.25">
      <c r="B43" s="259">
        <v>6</v>
      </c>
      <c r="C43" s="212" t="s">
        <v>124</v>
      </c>
      <c r="D43" s="213">
        <v>48800000</v>
      </c>
      <c r="E43" s="214">
        <f t="shared" si="5"/>
        <v>1.5435825393981207E-2</v>
      </c>
      <c r="F43" s="213">
        <v>0</v>
      </c>
      <c r="G43" s="214">
        <f t="shared" si="6"/>
        <v>0</v>
      </c>
      <c r="H43" s="213">
        <v>48800000</v>
      </c>
      <c r="I43" s="214">
        <f t="shared" si="7"/>
        <v>1.7830210566403007E-2</v>
      </c>
      <c r="J43" s="213">
        <v>0</v>
      </c>
      <c r="K43" s="214">
        <f t="shared" si="8"/>
        <v>0</v>
      </c>
      <c r="L43" s="213">
        <v>22851780.780000001</v>
      </c>
      <c r="M43" s="214">
        <f t="shared" si="9"/>
        <v>1.3902822807956575E-2</v>
      </c>
      <c r="N43" s="213">
        <v>0</v>
      </c>
      <c r="O43" s="245">
        <v>35</v>
      </c>
    </row>
    <row r="44" spans="2:15" s="52" customFormat="1" ht="28.5" x14ac:dyDescent="0.25">
      <c r="B44" s="262">
        <v>7</v>
      </c>
      <c r="C44" s="260" t="s">
        <v>125</v>
      </c>
      <c r="D44" s="213">
        <v>233149904.22</v>
      </c>
      <c r="E44" s="214">
        <f t="shared" si="5"/>
        <v>7.3747155986954138E-2</v>
      </c>
      <c r="F44" s="261">
        <v>0</v>
      </c>
      <c r="G44" s="214">
        <f t="shared" si="6"/>
        <v>0</v>
      </c>
      <c r="H44" s="261">
        <v>231633976.69999987</v>
      </c>
      <c r="I44" s="214">
        <f t="shared" si="7"/>
        <v>8.4632839731440285E-2</v>
      </c>
      <c r="J44" s="261">
        <v>1515927.52</v>
      </c>
      <c r="K44" s="214">
        <f t="shared" si="8"/>
        <v>4.0219071704410657E-3</v>
      </c>
      <c r="L44" s="261">
        <v>106898525.39</v>
      </c>
      <c r="M44" s="214">
        <f t="shared" si="9"/>
        <v>6.5036124371967527E-2</v>
      </c>
      <c r="N44" s="261">
        <v>0</v>
      </c>
      <c r="O44" s="244">
        <v>86</v>
      </c>
    </row>
    <row r="45" spans="2:15" ht="15.75" x14ac:dyDescent="0.25">
      <c r="B45" s="251"/>
      <c r="C45" s="252"/>
      <c r="D45" s="57"/>
      <c r="E45" s="58"/>
      <c r="F45" s="57"/>
      <c r="G45" s="58"/>
      <c r="H45" s="57"/>
      <c r="I45" s="58"/>
      <c r="J45" s="57"/>
      <c r="K45" s="58"/>
      <c r="L45" s="57"/>
      <c r="M45" s="58" t="s">
        <v>126</v>
      </c>
      <c r="N45" s="57"/>
      <c r="O45" s="253"/>
    </row>
    <row r="46" spans="2:15" s="66" customFormat="1" ht="33.75" customHeight="1" x14ac:dyDescent="0.25">
      <c r="B46" s="246" t="s">
        <v>127</v>
      </c>
      <c r="C46" s="247"/>
      <c r="D46" s="248">
        <f>SUM(D38:D45)</f>
        <v>1085689056.48</v>
      </c>
      <c r="E46" s="249">
        <f t="shared" ref="E46" si="10">D46/$D$52</f>
        <v>0.34341202270453852</v>
      </c>
      <c r="F46" s="248">
        <f>SUM(F38:F44)</f>
        <v>0</v>
      </c>
      <c r="G46" s="249">
        <f>F46/$F$52</f>
        <v>0</v>
      </c>
      <c r="H46" s="248">
        <f>SUM(H38:H44)</f>
        <v>1023373343.6299999</v>
      </c>
      <c r="I46" s="249">
        <f>H46/$H$52</f>
        <v>0.37391315993784424</v>
      </c>
      <c r="J46" s="248">
        <f>SUM(J38:J44)</f>
        <v>62315712.849999994</v>
      </c>
      <c r="K46" s="249">
        <f>J46/$J$52</f>
        <v>0.16532981230036742</v>
      </c>
      <c r="L46" s="248">
        <f>SUM(L38:L44)</f>
        <v>425266558.38</v>
      </c>
      <c r="M46" s="249">
        <f t="shared" ref="M46" si="11">L46/$L$52</f>
        <v>0.25872844065094608</v>
      </c>
      <c r="N46" s="248">
        <f>SUM(N38:N44)</f>
        <v>0</v>
      </c>
      <c r="O46" s="250">
        <f>SUM(O38:O44)</f>
        <v>759</v>
      </c>
    </row>
    <row r="47" spans="2:15" ht="15.75" hidden="1" customHeight="1" x14ac:dyDescent="0.25">
      <c r="B47" s="254"/>
      <c r="C47" s="254"/>
      <c r="D47" s="255"/>
      <c r="E47" s="256"/>
      <c r="F47" s="255"/>
      <c r="G47" s="256"/>
      <c r="H47" s="255"/>
      <c r="I47" s="256"/>
      <c r="J47" s="255"/>
      <c r="K47" s="256"/>
      <c r="L47" s="255"/>
      <c r="M47" s="256"/>
      <c r="N47" s="255"/>
      <c r="O47" s="257"/>
    </row>
    <row r="48" spans="2:15" ht="15.75" hidden="1" customHeight="1" x14ac:dyDescent="0.25">
      <c r="B48" s="254"/>
      <c r="C48" s="254"/>
      <c r="D48" s="255"/>
      <c r="E48" s="256"/>
      <c r="F48" s="255"/>
      <c r="G48" s="256"/>
      <c r="H48" s="255"/>
      <c r="I48" s="256"/>
      <c r="J48" s="255"/>
      <c r="K48" s="256"/>
      <c r="L48" s="255"/>
      <c r="M48" s="256"/>
      <c r="N48" s="255"/>
      <c r="O48" s="257"/>
    </row>
    <row r="49" spans="2:15" ht="15.75" hidden="1" customHeight="1" x14ac:dyDescent="0.25">
      <c r="B49" s="254" t="s">
        <v>128</v>
      </c>
      <c r="C49" s="254"/>
      <c r="D49" s="258">
        <v>0</v>
      </c>
      <c r="E49" s="256">
        <v>0</v>
      </c>
      <c r="F49" s="258">
        <v>0</v>
      </c>
      <c r="G49" s="256">
        <v>0</v>
      </c>
      <c r="H49" s="255">
        <v>0</v>
      </c>
      <c r="I49" s="256">
        <v>0</v>
      </c>
      <c r="J49" s="255">
        <v>0</v>
      </c>
      <c r="K49" s="256">
        <v>0</v>
      </c>
      <c r="L49" s="258">
        <v>0</v>
      </c>
      <c r="M49" s="256">
        <v>0</v>
      </c>
      <c r="N49" s="255">
        <v>0</v>
      </c>
      <c r="O49" s="257">
        <v>0</v>
      </c>
    </row>
    <row r="50" spans="2:15" ht="15.75" x14ac:dyDescent="0.25">
      <c r="B50" s="254"/>
      <c r="C50" s="254"/>
      <c r="D50" s="255"/>
      <c r="E50" s="256"/>
      <c r="F50" s="255"/>
      <c r="G50" s="256"/>
      <c r="H50" s="255"/>
      <c r="I50" s="256"/>
      <c r="J50" s="255"/>
      <c r="K50" s="256"/>
      <c r="L50" s="255"/>
      <c r="M50" s="256"/>
      <c r="N50" s="255"/>
      <c r="O50" s="257"/>
    </row>
    <row r="51" spans="2:15" ht="15.75" x14ac:dyDescent="0.25">
      <c r="B51" s="254"/>
      <c r="C51" s="254"/>
      <c r="D51" s="255"/>
      <c r="E51" s="256"/>
      <c r="F51" s="255"/>
      <c r="G51" s="256"/>
      <c r="H51" s="255"/>
      <c r="I51" s="256"/>
      <c r="J51" s="255"/>
      <c r="K51" s="256"/>
      <c r="L51" s="255"/>
      <c r="M51" s="256"/>
      <c r="N51" s="255"/>
      <c r="O51" s="257"/>
    </row>
    <row r="52" spans="2:15" s="66" customFormat="1" ht="30.75" x14ac:dyDescent="0.25">
      <c r="B52" s="224" t="s">
        <v>129</v>
      </c>
      <c r="C52" s="225"/>
      <c r="D52" s="226">
        <f>D33+D46</f>
        <v>3161476549.1599998</v>
      </c>
      <c r="E52" s="227">
        <f>E33+E46</f>
        <v>1</v>
      </c>
      <c r="F52" s="226">
        <f>F33+F46</f>
        <v>47631111.320000008</v>
      </c>
      <c r="G52" s="227">
        <f>F52/$F$52</f>
        <v>1</v>
      </c>
      <c r="H52" s="226">
        <f>H33+H46</f>
        <v>2736927857.2600002</v>
      </c>
      <c r="I52" s="227">
        <f>I33+I46</f>
        <v>0.99999999999999989</v>
      </c>
      <c r="J52" s="226">
        <f>J33+J46</f>
        <v>376917580.57999992</v>
      </c>
      <c r="K52" s="227">
        <f>J52/$J$52</f>
        <v>1</v>
      </c>
      <c r="L52" s="226">
        <f>L33+L46</f>
        <v>1643679207.8599997</v>
      </c>
      <c r="M52" s="227">
        <f>M33+M46</f>
        <v>1</v>
      </c>
      <c r="N52" s="226">
        <f>N33+N46</f>
        <v>2467311.8599999994</v>
      </c>
      <c r="O52" s="228">
        <f>O46+O33</f>
        <v>6336</v>
      </c>
    </row>
    <row r="53" spans="2:15" ht="15.75" x14ac:dyDescent="0.25">
      <c r="B53" s="64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2:15" ht="27.75" x14ac:dyDescent="0.25">
      <c r="B54" s="60"/>
      <c r="C54" s="61"/>
      <c r="D54" s="62"/>
      <c r="E54" s="62"/>
      <c r="F54" s="62"/>
      <c r="G54" s="61"/>
      <c r="H54" s="62"/>
      <c r="I54" s="61"/>
      <c r="J54" s="62"/>
      <c r="K54" s="61"/>
      <c r="L54" s="62"/>
      <c r="M54" s="61"/>
      <c r="N54" s="61"/>
      <c r="O54" s="61"/>
    </row>
    <row r="55" spans="2:15" x14ac:dyDescent="0.25">
      <c r="D55" s="63"/>
      <c r="E55" s="63"/>
      <c r="F55" s="63"/>
      <c r="H55" s="63"/>
      <c r="J55" s="63"/>
      <c r="L55" s="63"/>
    </row>
    <row r="56" spans="2:15" x14ac:dyDescent="0.25">
      <c r="D56" s="63"/>
      <c r="E56" s="63"/>
      <c r="F56" s="63"/>
      <c r="H56" s="63"/>
      <c r="J56" s="63"/>
      <c r="L56" s="63"/>
    </row>
    <row r="57" spans="2:15" ht="15.75" x14ac:dyDescent="0.25">
      <c r="B57" s="64"/>
      <c r="C57" s="64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  <row r="58" spans="2:15" ht="27.75" x14ac:dyDescent="0.25">
      <c r="B58" s="60"/>
      <c r="C58" s="61"/>
      <c r="D58" s="62"/>
      <c r="E58" s="62"/>
      <c r="F58" s="62"/>
      <c r="G58" s="61"/>
      <c r="H58" s="62"/>
      <c r="I58" s="61"/>
      <c r="J58" s="62"/>
      <c r="K58" s="61"/>
      <c r="L58" s="62"/>
      <c r="M58" s="61"/>
      <c r="N58" s="61"/>
      <c r="O58" s="61"/>
    </row>
    <row r="59" spans="2:15" x14ac:dyDescent="0.25">
      <c r="D59" s="63"/>
      <c r="E59" s="63"/>
      <c r="F59" s="63"/>
      <c r="H59" s="63"/>
      <c r="J59" s="63"/>
      <c r="L59" s="63"/>
    </row>
    <row r="60" spans="2:15" x14ac:dyDescent="0.25">
      <c r="D60" s="63"/>
      <c r="E60" s="63"/>
      <c r="F60" s="63"/>
      <c r="H60" s="63"/>
      <c r="J60" s="63"/>
      <c r="L60" s="63"/>
    </row>
  </sheetData>
  <mergeCells count="27">
    <mergeCell ref="N35:N37"/>
    <mergeCell ref="O35:O37"/>
    <mergeCell ref="J3:J5"/>
    <mergeCell ref="K3:K5"/>
    <mergeCell ref="L3:L5"/>
    <mergeCell ref="M3:M5"/>
    <mergeCell ref="M35:M37"/>
    <mergeCell ref="B35:C37"/>
    <mergeCell ref="D35:D37"/>
    <mergeCell ref="E35:E37"/>
    <mergeCell ref="F35:F37"/>
    <mergeCell ref="G35:G37"/>
    <mergeCell ref="H35:H37"/>
    <mergeCell ref="I35:I37"/>
    <mergeCell ref="J35:J37"/>
    <mergeCell ref="K35:K37"/>
    <mergeCell ref="L35:L37"/>
    <mergeCell ref="B1:L1"/>
    <mergeCell ref="N3:N5"/>
    <mergeCell ref="O3:O5"/>
    <mergeCell ref="B3:C5"/>
    <mergeCell ref="D3:D5"/>
    <mergeCell ref="E3:E5"/>
    <mergeCell ref="F3:F5"/>
    <mergeCell ref="G3:G5"/>
    <mergeCell ref="H3:H5"/>
    <mergeCell ref="I3:I5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8145-2C9D-4E39-92F0-4E01A4DD5EA1}">
  <sheetPr>
    <pageSetUpPr fitToPage="1"/>
  </sheetPr>
  <dimension ref="B1:M729"/>
  <sheetViews>
    <sheetView showGridLines="0" zoomScale="70" zoomScaleNormal="70" workbookViewId="0">
      <selection activeCell="B3" sqref="B3:M3"/>
    </sheetView>
  </sheetViews>
  <sheetFormatPr baseColWidth="10" defaultColWidth="11.42578125" defaultRowHeight="21.75" x14ac:dyDescent="0.6"/>
  <cols>
    <col min="1" max="1" width="3.42578125" style="68" customWidth="1"/>
    <col min="2" max="2" width="74" style="68" customWidth="1"/>
    <col min="3" max="3" width="17.140625" style="68" bestFit="1" customWidth="1"/>
    <col min="4" max="4" width="19.28515625" style="68" bestFit="1" customWidth="1"/>
    <col min="5" max="5" width="16.85546875" style="68" bestFit="1" customWidth="1"/>
    <col min="6" max="6" width="16.7109375" style="68" bestFit="1" customWidth="1"/>
    <col min="7" max="7" width="16.85546875" style="68" bestFit="1" customWidth="1"/>
    <col min="8" max="8" width="16.42578125" style="68" bestFit="1" customWidth="1"/>
    <col min="9" max="9" width="14.85546875" style="68" customWidth="1"/>
    <col min="10" max="10" width="22" style="68" bestFit="1" customWidth="1"/>
    <col min="11" max="11" width="24.7109375" style="68" bestFit="1" customWidth="1"/>
    <col min="12" max="12" width="25.140625" style="68" bestFit="1" customWidth="1"/>
    <col min="13" max="13" width="10.5703125" style="68" customWidth="1"/>
    <col min="14" max="16384" width="11.42578125" style="68"/>
  </cols>
  <sheetData>
    <row r="1" spans="2:13" ht="96" customHeight="1" x14ac:dyDescent="0.6">
      <c r="B1" s="456" t="s">
        <v>684</v>
      </c>
      <c r="C1" s="464"/>
      <c r="D1" s="464"/>
      <c r="E1" s="464"/>
      <c r="F1" s="464"/>
      <c r="G1" s="464"/>
      <c r="H1" s="263"/>
      <c r="I1" s="263"/>
      <c r="J1" s="263"/>
      <c r="K1" s="263"/>
      <c r="L1" s="264"/>
    </row>
    <row r="2" spans="2:13" s="83" customFormat="1" ht="16.899999999999999" customHeight="1" x14ac:dyDescent="0.6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2:13" s="86" customFormat="1" ht="38.25" x14ac:dyDescent="0.6">
      <c r="B3" s="477" t="s">
        <v>10</v>
      </c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9"/>
    </row>
    <row r="4" spans="2:13" s="86" customFormat="1" ht="30.75" x14ac:dyDescent="0.6">
      <c r="B4" s="286" t="s">
        <v>130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87"/>
    </row>
    <row r="5" spans="2:13" s="83" customFormat="1" ht="42" customHeight="1" x14ac:dyDescent="0.6">
      <c r="B5" s="288" t="s">
        <v>131</v>
      </c>
      <c r="C5" s="266" t="s">
        <v>132</v>
      </c>
      <c r="D5" s="266" t="s">
        <v>133</v>
      </c>
      <c r="E5" s="266" t="s">
        <v>134</v>
      </c>
      <c r="F5" s="266" t="s">
        <v>135</v>
      </c>
      <c r="G5" s="266" t="s">
        <v>136</v>
      </c>
      <c r="H5" s="266" t="s">
        <v>137</v>
      </c>
      <c r="I5" s="266" t="s">
        <v>138</v>
      </c>
      <c r="J5" s="266" t="s">
        <v>139</v>
      </c>
      <c r="K5" s="266" t="s">
        <v>140</v>
      </c>
      <c r="L5" s="266" t="s">
        <v>141</v>
      </c>
      <c r="M5" s="289" t="s">
        <v>142</v>
      </c>
    </row>
    <row r="6" spans="2:13" s="84" customFormat="1" ht="28.5" x14ac:dyDescent="0.8">
      <c r="B6" s="290" t="s">
        <v>143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91"/>
    </row>
    <row r="7" spans="2:13" s="85" customFormat="1" ht="28.5" x14ac:dyDescent="0.8">
      <c r="B7" s="348" t="s">
        <v>284</v>
      </c>
      <c r="C7" s="349">
        <v>1</v>
      </c>
      <c r="D7" s="349">
        <v>0.95</v>
      </c>
      <c r="E7" s="349">
        <v>0.95</v>
      </c>
      <c r="F7" s="349">
        <v>0.95</v>
      </c>
      <c r="G7" s="349">
        <v>0.95</v>
      </c>
      <c r="H7" s="349">
        <v>0.95</v>
      </c>
      <c r="I7" s="350">
        <v>-5</v>
      </c>
      <c r="J7" s="351">
        <v>7000</v>
      </c>
      <c r="K7" s="352">
        <v>7000</v>
      </c>
      <c r="L7" s="352">
        <v>6650</v>
      </c>
      <c r="M7" s="353">
        <v>1</v>
      </c>
    </row>
    <row r="8" spans="2:13" s="85" customFormat="1" ht="28.5" x14ac:dyDescent="0.8">
      <c r="B8" s="348" t="s">
        <v>144</v>
      </c>
      <c r="C8" s="349">
        <v>1</v>
      </c>
      <c r="D8" s="349">
        <v>1</v>
      </c>
      <c r="E8" s="349">
        <v>1</v>
      </c>
      <c r="F8" s="349">
        <v>1</v>
      </c>
      <c r="G8" s="349">
        <v>1</v>
      </c>
      <c r="H8" s="349">
        <v>1</v>
      </c>
      <c r="I8" s="350">
        <v>-13.043478260869559</v>
      </c>
      <c r="J8" s="351">
        <v>134815</v>
      </c>
      <c r="K8" s="352">
        <v>134815</v>
      </c>
      <c r="L8" s="352">
        <v>134815</v>
      </c>
      <c r="M8" s="353">
        <v>11</v>
      </c>
    </row>
    <row r="9" spans="2:13" s="85" customFormat="1" ht="28.5" x14ac:dyDescent="0.8">
      <c r="B9" s="348" t="s">
        <v>13</v>
      </c>
      <c r="C9" s="349">
        <v>1</v>
      </c>
      <c r="D9" s="349">
        <v>1.1100000000000001</v>
      </c>
      <c r="E9" s="349">
        <v>1.1100000000000001</v>
      </c>
      <c r="F9" s="349">
        <v>1.1100000000000001</v>
      </c>
      <c r="G9" s="349">
        <v>1.1100000000000001</v>
      </c>
      <c r="H9" s="349">
        <v>1.1100000000000001</v>
      </c>
      <c r="I9" s="350">
        <v>11</v>
      </c>
      <c r="J9" s="351">
        <v>11000</v>
      </c>
      <c r="K9" s="352">
        <v>11000</v>
      </c>
      <c r="L9" s="352">
        <v>12210</v>
      </c>
      <c r="M9" s="353">
        <v>1</v>
      </c>
    </row>
    <row r="10" spans="2:13" s="85" customFormat="1" ht="28.5" x14ac:dyDescent="0.8">
      <c r="B10" s="348" t="s">
        <v>259</v>
      </c>
      <c r="C10" s="349">
        <v>1</v>
      </c>
      <c r="D10" s="349">
        <v>60.01</v>
      </c>
      <c r="E10" s="349">
        <v>58</v>
      </c>
      <c r="F10" s="349">
        <v>59</v>
      </c>
      <c r="G10" s="349">
        <v>62</v>
      </c>
      <c r="H10" s="349">
        <v>60.206736353077815</v>
      </c>
      <c r="I10" s="350">
        <v>1.7118644067796576</v>
      </c>
      <c r="J10" s="351">
        <v>861</v>
      </c>
      <c r="K10" s="352">
        <v>861</v>
      </c>
      <c r="L10" s="352">
        <v>51838</v>
      </c>
      <c r="M10" s="353">
        <v>5</v>
      </c>
    </row>
    <row r="11" spans="2:13" s="85" customFormat="1" ht="28.5" x14ac:dyDescent="0.8">
      <c r="B11" s="348" t="s">
        <v>145</v>
      </c>
      <c r="C11" s="349">
        <v>1</v>
      </c>
      <c r="D11" s="349">
        <v>2.14</v>
      </c>
      <c r="E11" s="349">
        <v>2</v>
      </c>
      <c r="F11" s="349">
        <v>2.14</v>
      </c>
      <c r="G11" s="349">
        <v>2.0299999999999998</v>
      </c>
      <c r="H11" s="349">
        <v>2.0727748282046274</v>
      </c>
      <c r="I11" s="350">
        <v>-5.5813953488372148</v>
      </c>
      <c r="J11" s="351">
        <v>225268</v>
      </c>
      <c r="K11" s="352">
        <v>225268</v>
      </c>
      <c r="L11" s="352">
        <v>466929.83999999997</v>
      </c>
      <c r="M11" s="353">
        <v>18</v>
      </c>
    </row>
    <row r="12" spans="2:13" s="85" customFormat="1" ht="28.5" x14ac:dyDescent="0.8">
      <c r="B12" s="348" t="s">
        <v>453</v>
      </c>
      <c r="C12" s="349">
        <v>1</v>
      </c>
      <c r="D12" s="349">
        <v>8.6199999999999992</v>
      </c>
      <c r="E12" s="349">
        <v>8.6199999999999992</v>
      </c>
      <c r="F12" s="349">
        <v>8.6199999999999992</v>
      </c>
      <c r="G12" s="349">
        <v>8.6199999999999992</v>
      </c>
      <c r="H12" s="349">
        <v>8.6199999999999992</v>
      </c>
      <c r="I12" s="350">
        <v>0</v>
      </c>
      <c r="J12" s="351">
        <v>3225</v>
      </c>
      <c r="K12" s="352">
        <v>3225</v>
      </c>
      <c r="L12" s="352">
        <v>27799.5</v>
      </c>
      <c r="M12" s="353">
        <v>1</v>
      </c>
    </row>
    <row r="13" spans="2:13" s="85" customFormat="1" ht="28.5" x14ac:dyDescent="0.8">
      <c r="B13" s="348" t="s">
        <v>152</v>
      </c>
      <c r="C13" s="349">
        <v>1</v>
      </c>
      <c r="D13" s="349">
        <v>0.84</v>
      </c>
      <c r="E13" s="349">
        <v>0.84</v>
      </c>
      <c r="F13" s="349">
        <v>0.84</v>
      </c>
      <c r="G13" s="349">
        <v>0.84</v>
      </c>
      <c r="H13" s="349">
        <v>0.84</v>
      </c>
      <c r="I13" s="350">
        <v>-3.4482758620689689</v>
      </c>
      <c r="J13" s="351">
        <v>10000</v>
      </c>
      <c r="K13" s="352">
        <v>10000</v>
      </c>
      <c r="L13" s="352">
        <v>8400</v>
      </c>
      <c r="M13" s="353">
        <v>1</v>
      </c>
    </row>
    <row r="14" spans="2:13" s="85" customFormat="1" ht="28.5" x14ac:dyDescent="0.8">
      <c r="B14" s="348" t="s">
        <v>285</v>
      </c>
      <c r="C14" s="349">
        <v>1</v>
      </c>
      <c r="D14" s="349">
        <v>3.21</v>
      </c>
      <c r="E14" s="349">
        <v>3.18</v>
      </c>
      <c r="F14" s="349">
        <v>3.21</v>
      </c>
      <c r="G14" s="349">
        <v>3.18</v>
      </c>
      <c r="H14" s="349">
        <v>3.2082979348864553</v>
      </c>
      <c r="I14" s="350">
        <v>0</v>
      </c>
      <c r="J14" s="351">
        <v>27214</v>
      </c>
      <c r="K14" s="352">
        <v>27214</v>
      </c>
      <c r="L14" s="352">
        <v>87310.62</v>
      </c>
      <c r="M14" s="353">
        <v>2</v>
      </c>
    </row>
    <row r="15" spans="2:13" s="85" customFormat="1" ht="28.5" x14ac:dyDescent="0.8">
      <c r="B15" s="294" t="s">
        <v>146</v>
      </c>
      <c r="C15" s="273"/>
      <c r="D15" s="273"/>
      <c r="E15" s="273"/>
      <c r="F15" s="273"/>
      <c r="G15" s="273"/>
      <c r="H15" s="273"/>
      <c r="I15" s="274"/>
      <c r="J15" s="275">
        <f>SUM(J7:J14)</f>
        <v>419383</v>
      </c>
      <c r="K15" s="276">
        <f>SUM(K7:K14)</f>
        <v>419383</v>
      </c>
      <c r="L15" s="276">
        <f>SUM(L7:L14)</f>
        <v>795952.96</v>
      </c>
      <c r="M15" s="295">
        <f>SUM(M7:M14)</f>
        <v>40</v>
      </c>
    </row>
    <row r="16" spans="2:13" s="88" customFormat="1" ht="23.25" x14ac:dyDescent="0.65">
      <c r="B16" s="296" t="s">
        <v>147</v>
      </c>
      <c r="C16" s="277"/>
      <c r="D16" s="277"/>
      <c r="E16" s="277"/>
      <c r="F16" s="277"/>
      <c r="G16" s="277"/>
      <c r="H16" s="277"/>
      <c r="I16" s="277"/>
      <c r="J16" s="277"/>
      <c r="K16" s="278"/>
      <c r="L16" s="278"/>
      <c r="M16" s="297"/>
    </row>
    <row r="17" spans="2:13" s="88" customFormat="1" ht="23.25" x14ac:dyDescent="0.65">
      <c r="B17" s="296" t="s">
        <v>148</v>
      </c>
      <c r="C17" s="277"/>
      <c r="D17" s="277"/>
      <c r="E17" s="277"/>
      <c r="F17" s="277"/>
      <c r="G17" s="277"/>
      <c r="H17" s="277"/>
      <c r="I17" s="277"/>
      <c r="J17" s="277"/>
      <c r="K17" s="278"/>
      <c r="L17" s="278"/>
      <c r="M17" s="297"/>
    </row>
    <row r="18" spans="2:13" s="88" customFormat="1" ht="23.25" x14ac:dyDescent="0.65">
      <c r="B18" s="296"/>
      <c r="C18" s="277"/>
      <c r="D18" s="277"/>
      <c r="E18" s="277"/>
      <c r="F18" s="277"/>
      <c r="G18" s="277"/>
      <c r="H18" s="277"/>
      <c r="I18" s="277"/>
      <c r="J18" s="277"/>
      <c r="K18" s="278"/>
      <c r="L18" s="278"/>
      <c r="M18" s="297"/>
    </row>
    <row r="19" spans="2:13" s="83" customFormat="1" ht="41.25" customHeight="1" x14ac:dyDescent="0.6">
      <c r="B19" s="288" t="s">
        <v>131</v>
      </c>
      <c r="C19" s="266" t="s">
        <v>132</v>
      </c>
      <c r="D19" s="266" t="s">
        <v>133</v>
      </c>
      <c r="E19" s="266" t="s">
        <v>149</v>
      </c>
      <c r="F19" s="266" t="s">
        <v>135</v>
      </c>
      <c r="G19" s="266" t="s">
        <v>150</v>
      </c>
      <c r="H19" s="266" t="s">
        <v>137</v>
      </c>
      <c r="I19" s="266" t="s">
        <v>138</v>
      </c>
      <c r="J19" s="266" t="s">
        <v>139</v>
      </c>
      <c r="K19" s="266" t="s">
        <v>140</v>
      </c>
      <c r="L19" s="266" t="s">
        <v>141</v>
      </c>
      <c r="M19" s="289" t="s">
        <v>142</v>
      </c>
    </row>
    <row r="20" spans="2:13" s="85" customFormat="1" ht="28.5" x14ac:dyDescent="0.8">
      <c r="B20" s="298" t="s">
        <v>151</v>
      </c>
      <c r="C20" s="279"/>
      <c r="D20" s="279"/>
      <c r="E20" s="279"/>
      <c r="F20" s="279"/>
      <c r="G20" s="279"/>
      <c r="H20" s="279"/>
      <c r="I20" s="279"/>
      <c r="J20" s="279"/>
      <c r="K20" s="280"/>
      <c r="L20" s="280"/>
      <c r="M20" s="299"/>
    </row>
    <row r="21" spans="2:13" s="85" customFormat="1" ht="28.5" x14ac:dyDescent="0.8">
      <c r="B21" s="348" t="s">
        <v>144</v>
      </c>
      <c r="C21" s="349">
        <v>1</v>
      </c>
      <c r="D21" s="349">
        <v>1.07</v>
      </c>
      <c r="E21" s="349">
        <v>1</v>
      </c>
      <c r="F21" s="349">
        <v>1.07</v>
      </c>
      <c r="G21" s="349">
        <v>1.02</v>
      </c>
      <c r="H21" s="349">
        <v>1.0170026525198941</v>
      </c>
      <c r="I21" s="350">
        <v>-8.1081081081081141</v>
      </c>
      <c r="J21" s="351">
        <v>7540</v>
      </c>
      <c r="K21" s="352">
        <v>7540</v>
      </c>
      <c r="L21" s="352">
        <v>7668.2000000000007</v>
      </c>
      <c r="M21" s="353">
        <v>9</v>
      </c>
    </row>
    <row r="22" spans="2:13" s="85" customFormat="1" ht="28.5" x14ac:dyDescent="0.8">
      <c r="B22" s="348" t="s">
        <v>259</v>
      </c>
      <c r="C22" s="349">
        <v>1</v>
      </c>
      <c r="D22" s="349">
        <v>64</v>
      </c>
      <c r="E22" s="349">
        <v>59</v>
      </c>
      <c r="F22" s="349">
        <v>59</v>
      </c>
      <c r="G22" s="349">
        <v>64</v>
      </c>
      <c r="H22" s="349">
        <v>61.297297297297298</v>
      </c>
      <c r="I22" s="350">
        <v>8.4745762711864394</v>
      </c>
      <c r="J22" s="351">
        <v>74</v>
      </c>
      <c r="K22" s="352">
        <v>74</v>
      </c>
      <c r="L22" s="352">
        <v>4536</v>
      </c>
      <c r="M22" s="353">
        <v>2</v>
      </c>
    </row>
    <row r="23" spans="2:13" s="85" customFormat="1" ht="28.5" x14ac:dyDescent="0.8">
      <c r="B23" s="348" t="s">
        <v>145</v>
      </c>
      <c r="C23" s="349">
        <v>1</v>
      </c>
      <c r="D23" s="349">
        <v>2.15</v>
      </c>
      <c r="E23" s="349">
        <v>2</v>
      </c>
      <c r="F23" s="349">
        <v>2.14</v>
      </c>
      <c r="G23" s="349">
        <v>2</v>
      </c>
      <c r="H23" s="349">
        <v>2.1062329663141828</v>
      </c>
      <c r="I23" s="350">
        <v>-6.1032863849765207</v>
      </c>
      <c r="J23" s="351">
        <v>18346</v>
      </c>
      <c r="K23" s="352">
        <v>18346</v>
      </c>
      <c r="L23" s="352">
        <v>38640.949999999997</v>
      </c>
      <c r="M23" s="353">
        <v>40</v>
      </c>
    </row>
    <row r="24" spans="2:13" s="85" customFormat="1" ht="28.5" x14ac:dyDescent="0.8">
      <c r="B24" s="348" t="s">
        <v>152</v>
      </c>
      <c r="C24" s="349">
        <v>1</v>
      </c>
      <c r="D24" s="349">
        <v>0.94</v>
      </c>
      <c r="E24" s="349">
        <v>0.88</v>
      </c>
      <c r="F24" s="349">
        <v>0.88</v>
      </c>
      <c r="G24" s="349">
        <v>0.94</v>
      </c>
      <c r="H24" s="349">
        <v>0.92558139534883721</v>
      </c>
      <c r="I24" s="350">
        <v>8.0459770114942479</v>
      </c>
      <c r="J24" s="351">
        <v>2580</v>
      </c>
      <c r="K24" s="352">
        <v>2580</v>
      </c>
      <c r="L24" s="352">
        <v>2388</v>
      </c>
      <c r="M24" s="353">
        <v>2</v>
      </c>
    </row>
    <row r="25" spans="2:13" s="85" customFormat="1" ht="28.5" x14ac:dyDescent="0.8">
      <c r="B25" s="294" t="s">
        <v>153</v>
      </c>
      <c r="C25" s="273"/>
      <c r="D25" s="273"/>
      <c r="E25" s="273"/>
      <c r="F25" s="273"/>
      <c r="G25" s="273"/>
      <c r="H25" s="273"/>
      <c r="I25" s="274"/>
      <c r="J25" s="275">
        <f>SUM(J21:J24)</f>
        <v>28540</v>
      </c>
      <c r="K25" s="276">
        <f>SUM(K21:K24)</f>
        <v>28540</v>
      </c>
      <c r="L25" s="276">
        <f>SUM(L21:L24)</f>
        <v>53233.149999999994</v>
      </c>
      <c r="M25" s="295">
        <f>SUM(M21:M24)</f>
        <v>53</v>
      </c>
    </row>
    <row r="26" spans="2:13" s="89" customFormat="1" ht="23.25" x14ac:dyDescent="0.65">
      <c r="B26" s="296" t="s">
        <v>154</v>
      </c>
      <c r="C26" s="277"/>
      <c r="D26" s="277"/>
      <c r="E26" s="277"/>
      <c r="F26" s="277"/>
      <c r="G26" s="277"/>
      <c r="H26" s="277"/>
      <c r="I26" s="277"/>
      <c r="J26" s="277"/>
      <c r="K26" s="278"/>
      <c r="L26" s="278"/>
      <c r="M26" s="297"/>
    </row>
    <row r="27" spans="2:13" s="89" customFormat="1" ht="23.25" x14ac:dyDescent="0.65">
      <c r="B27" s="296" t="s">
        <v>155</v>
      </c>
      <c r="C27" s="277"/>
      <c r="D27" s="277"/>
      <c r="E27" s="277"/>
      <c r="F27" s="277"/>
      <c r="G27" s="277"/>
      <c r="H27" s="277"/>
      <c r="I27" s="277"/>
      <c r="J27" s="277"/>
      <c r="K27" s="278"/>
      <c r="L27" s="278"/>
      <c r="M27" s="297"/>
    </row>
    <row r="28" spans="2:13" s="85" customFormat="1" ht="30" x14ac:dyDescent="0.8">
      <c r="B28" s="354" t="s">
        <v>156</v>
      </c>
      <c r="C28" s="282"/>
      <c r="D28" s="282"/>
      <c r="E28" s="282"/>
      <c r="F28" s="282"/>
      <c r="G28" s="282"/>
      <c r="H28" s="282"/>
      <c r="I28" s="283"/>
      <c r="J28" s="284">
        <f>J15+J25</f>
        <v>447923</v>
      </c>
      <c r="K28" s="285">
        <f>K15+K25</f>
        <v>447923</v>
      </c>
      <c r="L28" s="285">
        <f>L15+L25</f>
        <v>849186.11</v>
      </c>
      <c r="M28" s="355">
        <f>M15+M25</f>
        <v>93</v>
      </c>
    </row>
    <row r="29" spans="2:13" x14ac:dyDescent="0.6">
      <c r="B29" s="300"/>
      <c r="C29" s="67"/>
      <c r="D29" s="67"/>
      <c r="E29" s="67"/>
      <c r="F29" s="67"/>
      <c r="G29" s="67"/>
      <c r="H29" s="67"/>
      <c r="I29" s="67"/>
      <c r="J29" s="69"/>
      <c r="K29" s="70"/>
      <c r="L29" s="70"/>
      <c r="M29" s="301"/>
    </row>
    <row r="30" spans="2:13" s="86" customFormat="1" ht="25.5" x14ac:dyDescent="0.6">
      <c r="B30" s="302" t="s">
        <v>157</v>
      </c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303"/>
    </row>
    <row r="31" spans="2:13" s="83" customFormat="1" ht="42" customHeight="1" x14ac:dyDescent="0.6">
      <c r="B31" s="288" t="s">
        <v>131</v>
      </c>
      <c r="C31" s="266" t="s">
        <v>132</v>
      </c>
      <c r="D31" s="266" t="s">
        <v>133</v>
      </c>
      <c r="E31" s="266" t="s">
        <v>149</v>
      </c>
      <c r="F31" s="266" t="s">
        <v>135</v>
      </c>
      <c r="G31" s="266" t="s">
        <v>150</v>
      </c>
      <c r="H31" s="266" t="s">
        <v>137</v>
      </c>
      <c r="I31" s="266" t="s">
        <v>138</v>
      </c>
      <c r="J31" s="266" t="s">
        <v>139</v>
      </c>
      <c r="K31" s="266" t="s">
        <v>140</v>
      </c>
      <c r="L31" s="266" t="s">
        <v>141</v>
      </c>
      <c r="M31" s="289" t="s">
        <v>142</v>
      </c>
    </row>
    <row r="32" spans="2:13" s="85" customFormat="1" ht="28.5" x14ac:dyDescent="0.8">
      <c r="B32" s="292" t="s">
        <v>311</v>
      </c>
      <c r="C32" s="269">
        <v>3200</v>
      </c>
      <c r="D32" s="269">
        <v>3200</v>
      </c>
      <c r="E32" s="269">
        <v>3200</v>
      </c>
      <c r="F32" s="269">
        <v>3200</v>
      </c>
      <c r="G32" s="269">
        <v>3200</v>
      </c>
      <c r="H32" s="269">
        <v>3200</v>
      </c>
      <c r="I32" s="270"/>
      <c r="J32" s="271">
        <v>2</v>
      </c>
      <c r="K32" s="272">
        <v>10000</v>
      </c>
      <c r="L32" s="272">
        <v>6400</v>
      </c>
      <c r="M32" s="293">
        <v>2</v>
      </c>
    </row>
    <row r="33" spans="2:13" s="85" customFormat="1" ht="28.5" x14ac:dyDescent="0.8">
      <c r="B33" s="292" t="s">
        <v>158</v>
      </c>
      <c r="C33" s="269">
        <v>3750</v>
      </c>
      <c r="D33" s="269">
        <v>3500</v>
      </c>
      <c r="E33" s="269">
        <v>3500</v>
      </c>
      <c r="F33" s="269">
        <v>3750</v>
      </c>
      <c r="G33" s="269">
        <v>1</v>
      </c>
      <c r="H33" s="269">
        <v>1</v>
      </c>
      <c r="I33" s="270"/>
      <c r="J33" s="271">
        <v>4</v>
      </c>
      <c r="K33" s="272">
        <v>20000</v>
      </c>
      <c r="L33" s="272">
        <v>14500</v>
      </c>
      <c r="M33" s="293">
        <v>2</v>
      </c>
    </row>
    <row r="34" spans="2:13" s="85" customFormat="1" ht="28.5" x14ac:dyDescent="0.8">
      <c r="B34" s="294" t="s">
        <v>159</v>
      </c>
      <c r="C34" s="273"/>
      <c r="D34" s="273"/>
      <c r="E34" s="273"/>
      <c r="F34" s="273"/>
      <c r="G34" s="273"/>
      <c r="H34" s="273"/>
      <c r="I34" s="274"/>
      <c r="J34" s="275">
        <f>SUM(J32:J33)</f>
        <v>6</v>
      </c>
      <c r="K34" s="276">
        <f>SUM(K32:K33)</f>
        <v>30000</v>
      </c>
      <c r="L34" s="276">
        <f>SUM(L32:L33)</f>
        <v>20900</v>
      </c>
      <c r="M34" s="295">
        <f>SUM(M32:M33)</f>
        <v>4</v>
      </c>
    </row>
    <row r="35" spans="2:13" x14ac:dyDescent="0.6">
      <c r="B35" s="300"/>
      <c r="C35" s="67"/>
      <c r="D35" s="67"/>
      <c r="E35" s="67"/>
      <c r="F35" s="67"/>
      <c r="G35" s="67"/>
      <c r="H35" s="67"/>
      <c r="I35" s="67"/>
      <c r="J35" s="69"/>
      <c r="K35" s="70"/>
      <c r="L35" s="70"/>
      <c r="M35" s="301"/>
    </row>
    <row r="36" spans="2:13" s="86" customFormat="1" ht="25.5" x14ac:dyDescent="0.6">
      <c r="B36" s="302" t="s">
        <v>362</v>
      </c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303"/>
    </row>
    <row r="37" spans="2:13" s="83" customFormat="1" ht="42" customHeight="1" x14ac:dyDescent="0.6">
      <c r="B37" s="288" t="s">
        <v>131</v>
      </c>
      <c r="C37" s="266" t="s">
        <v>132</v>
      </c>
      <c r="D37" s="266" t="s">
        <v>133</v>
      </c>
      <c r="E37" s="266" t="s">
        <v>149</v>
      </c>
      <c r="F37" s="266" t="s">
        <v>135</v>
      </c>
      <c r="G37" s="266" t="s">
        <v>150</v>
      </c>
      <c r="H37" s="266" t="s">
        <v>137</v>
      </c>
      <c r="I37" s="266" t="s">
        <v>138</v>
      </c>
      <c r="J37" s="266" t="s">
        <v>139</v>
      </c>
      <c r="K37" s="266" t="s">
        <v>140</v>
      </c>
      <c r="L37" s="266" t="s">
        <v>141</v>
      </c>
      <c r="M37" s="289" t="s">
        <v>142</v>
      </c>
    </row>
    <row r="38" spans="2:13" s="85" customFormat="1" ht="28.5" x14ac:dyDescent="0.8">
      <c r="B38" s="292" t="s">
        <v>363</v>
      </c>
      <c r="C38" s="269">
        <v>98</v>
      </c>
      <c r="D38" s="269">
        <v>98</v>
      </c>
      <c r="E38" s="269">
        <v>98</v>
      </c>
      <c r="F38" s="269">
        <v>98</v>
      </c>
      <c r="G38" s="269">
        <v>98</v>
      </c>
      <c r="H38" s="269">
        <v>98</v>
      </c>
      <c r="I38" s="270"/>
      <c r="J38" s="271">
        <v>17</v>
      </c>
      <c r="K38" s="272">
        <v>1700</v>
      </c>
      <c r="L38" s="272">
        <v>1666</v>
      </c>
      <c r="M38" s="293">
        <v>17</v>
      </c>
    </row>
    <row r="39" spans="2:13" s="85" customFormat="1" ht="28.5" x14ac:dyDescent="0.8">
      <c r="B39" s="294" t="s">
        <v>364</v>
      </c>
      <c r="C39" s="273"/>
      <c r="D39" s="273"/>
      <c r="E39" s="273"/>
      <c r="F39" s="273"/>
      <c r="G39" s="273"/>
      <c r="H39" s="273"/>
      <c r="I39" s="274"/>
      <c r="J39" s="275">
        <f>SUM(J37:J38)</f>
        <v>17</v>
      </c>
      <c r="K39" s="276">
        <f>SUM(K37:K38)</f>
        <v>1700</v>
      </c>
      <c r="L39" s="276">
        <f>SUM(L37:L38)</f>
        <v>1666</v>
      </c>
      <c r="M39" s="295">
        <f>SUM(M37:M38)</f>
        <v>17</v>
      </c>
    </row>
    <row r="40" spans="2:13" x14ac:dyDescent="0.6">
      <c r="B40" s="300"/>
      <c r="C40" s="67"/>
      <c r="D40" s="67"/>
      <c r="E40" s="67"/>
      <c r="F40" s="67"/>
      <c r="G40" s="67"/>
      <c r="H40" s="67"/>
      <c r="I40" s="67"/>
      <c r="J40" s="69"/>
      <c r="K40" s="70"/>
      <c r="L40" s="70"/>
      <c r="M40" s="301"/>
    </row>
    <row r="41" spans="2:13" s="90" customFormat="1" ht="30.75" x14ac:dyDescent="0.85">
      <c r="B41" s="304" t="s">
        <v>160</v>
      </c>
      <c r="C41" s="305"/>
      <c r="D41" s="305"/>
      <c r="E41" s="305"/>
      <c r="F41" s="305"/>
      <c r="G41" s="305"/>
      <c r="H41" s="305"/>
      <c r="I41" s="306"/>
      <c r="J41" s="307">
        <f>J28+J34+J39</f>
        <v>447946</v>
      </c>
      <c r="K41" s="308">
        <f>K28+K34+K39</f>
        <v>479623</v>
      </c>
      <c r="L41" s="308">
        <f>L28+L34+L39</f>
        <v>871752.11</v>
      </c>
      <c r="M41" s="309">
        <f>M28+M34+M39</f>
        <v>114</v>
      </c>
    </row>
    <row r="42" spans="2:13" x14ac:dyDescent="0.6">
      <c r="B42" s="67"/>
      <c r="C42" s="67"/>
      <c r="D42" s="67"/>
      <c r="E42" s="67"/>
      <c r="F42" s="67"/>
      <c r="G42" s="67"/>
      <c r="H42" s="67"/>
      <c r="I42" s="67"/>
      <c r="J42" s="69"/>
      <c r="K42" s="70"/>
      <c r="L42" s="70"/>
      <c r="M42" s="71"/>
    </row>
    <row r="43" spans="2:13" ht="38.25" x14ac:dyDescent="0.6">
      <c r="B43" s="477" t="s">
        <v>11</v>
      </c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9"/>
    </row>
    <row r="44" spans="2:13" s="86" customFormat="1" x14ac:dyDescent="0.6">
      <c r="B44" s="356"/>
      <c r="M44" s="357"/>
    </row>
    <row r="45" spans="2:13" s="83" customFormat="1" ht="42" customHeight="1" x14ac:dyDescent="0.6">
      <c r="B45" s="288" t="s">
        <v>131</v>
      </c>
      <c r="C45" s="266" t="s">
        <v>241</v>
      </c>
      <c r="D45" s="266" t="s">
        <v>242</v>
      </c>
      <c r="E45" s="266" t="s">
        <v>243</v>
      </c>
      <c r="F45" s="266" t="s">
        <v>244</v>
      </c>
      <c r="G45" s="266" t="s">
        <v>245</v>
      </c>
      <c r="H45" s="266" t="s">
        <v>246</v>
      </c>
      <c r="I45" s="266" t="s">
        <v>247</v>
      </c>
      <c r="J45" s="266" t="s">
        <v>248</v>
      </c>
      <c r="K45" s="266" t="s">
        <v>249</v>
      </c>
      <c r="L45" s="266" t="s">
        <v>250</v>
      </c>
      <c r="M45" s="289" t="s">
        <v>142</v>
      </c>
    </row>
    <row r="46" spans="2:13" s="91" customFormat="1" ht="24.75" x14ac:dyDescent="0.65">
      <c r="B46" s="310" t="s">
        <v>161</v>
      </c>
      <c r="C46" s="311"/>
      <c r="D46" s="312"/>
      <c r="E46" s="312"/>
      <c r="F46" s="313"/>
      <c r="G46" s="314"/>
      <c r="H46" s="314"/>
      <c r="I46" s="311"/>
      <c r="J46" s="315"/>
      <c r="K46" s="315"/>
      <c r="L46" s="315"/>
      <c r="M46" s="316"/>
    </row>
    <row r="47" spans="2:13" s="85" customFormat="1" ht="28.5" x14ac:dyDescent="0.8">
      <c r="B47" s="292" t="s">
        <v>165</v>
      </c>
      <c r="C47" s="437" t="s">
        <v>163</v>
      </c>
      <c r="D47" s="269">
        <v>97.1815</v>
      </c>
      <c r="E47" s="269"/>
      <c r="F47" s="269" t="s">
        <v>454</v>
      </c>
      <c r="G47" s="269">
        <v>7.85</v>
      </c>
      <c r="H47" s="269">
        <v>8.0449999999999999</v>
      </c>
      <c r="I47" s="438" t="s">
        <v>164</v>
      </c>
      <c r="J47" s="272">
        <v>300000</v>
      </c>
      <c r="K47" s="272">
        <v>300000</v>
      </c>
      <c r="L47" s="272">
        <v>291544.8</v>
      </c>
      <c r="M47" s="293">
        <v>1</v>
      </c>
    </row>
    <row r="48" spans="2:13" s="85" customFormat="1" ht="28.5" x14ac:dyDescent="0.8">
      <c r="B48" s="292" t="s">
        <v>165</v>
      </c>
      <c r="C48" s="437" t="s">
        <v>163</v>
      </c>
      <c r="D48" s="269">
        <v>97.119799999999998</v>
      </c>
      <c r="E48" s="269"/>
      <c r="F48" s="269" t="s">
        <v>437</v>
      </c>
      <c r="G48" s="269">
        <v>7.85</v>
      </c>
      <c r="H48" s="269">
        <v>8.0419999999999998</v>
      </c>
      <c r="I48" s="438" t="s">
        <v>164</v>
      </c>
      <c r="J48" s="272">
        <v>1100000</v>
      </c>
      <c r="K48" s="272">
        <v>1100000</v>
      </c>
      <c r="L48" s="272">
        <v>1068318.46</v>
      </c>
      <c r="M48" s="293">
        <v>2</v>
      </c>
    </row>
    <row r="49" spans="2:13" s="85" customFormat="1" ht="28.5" x14ac:dyDescent="0.8">
      <c r="B49" s="292" t="s">
        <v>165</v>
      </c>
      <c r="C49" s="437" t="s">
        <v>163</v>
      </c>
      <c r="D49" s="269">
        <v>94.796700000000001</v>
      </c>
      <c r="E49" s="269"/>
      <c r="F49" s="269" t="s">
        <v>455</v>
      </c>
      <c r="G49" s="269">
        <v>8</v>
      </c>
      <c r="H49" s="269">
        <v>8.0990000000000002</v>
      </c>
      <c r="I49" s="438" t="s">
        <v>164</v>
      </c>
      <c r="J49" s="272">
        <v>24709.84</v>
      </c>
      <c r="K49" s="272">
        <v>24709.84</v>
      </c>
      <c r="L49" s="272">
        <v>23424.12</v>
      </c>
      <c r="M49" s="293">
        <v>1</v>
      </c>
    </row>
    <row r="50" spans="2:13" s="85" customFormat="1" ht="28.5" x14ac:dyDescent="0.8">
      <c r="B50" s="292" t="s">
        <v>165</v>
      </c>
      <c r="C50" s="437" t="s">
        <v>163</v>
      </c>
      <c r="D50" s="269">
        <v>96.251999999999995</v>
      </c>
      <c r="E50" s="269"/>
      <c r="F50" s="269" t="s">
        <v>456</v>
      </c>
      <c r="G50" s="269">
        <v>8.15</v>
      </c>
      <c r="H50" s="269">
        <v>8.3230000000000004</v>
      </c>
      <c r="I50" s="438" t="s">
        <v>164</v>
      </c>
      <c r="J50" s="272">
        <v>85000</v>
      </c>
      <c r="K50" s="272">
        <v>85000</v>
      </c>
      <c r="L50" s="272">
        <v>81814.240000000005</v>
      </c>
      <c r="M50" s="293">
        <v>2</v>
      </c>
    </row>
    <row r="51" spans="2:13" s="85" customFormat="1" ht="28.5" x14ac:dyDescent="0.8">
      <c r="B51" s="292" t="s">
        <v>216</v>
      </c>
      <c r="C51" s="437" t="s">
        <v>163</v>
      </c>
      <c r="D51" s="269">
        <v>96.099299999999999</v>
      </c>
      <c r="E51" s="269"/>
      <c r="F51" s="269" t="s">
        <v>409</v>
      </c>
      <c r="G51" s="269">
        <v>8.75</v>
      </c>
      <c r="H51" s="269">
        <v>8.9550000000000001</v>
      </c>
      <c r="I51" s="438" t="s">
        <v>164</v>
      </c>
      <c r="J51" s="272">
        <v>50000</v>
      </c>
      <c r="K51" s="272">
        <v>50000</v>
      </c>
      <c r="L51" s="272">
        <v>48049.65</v>
      </c>
      <c r="M51" s="293">
        <v>1</v>
      </c>
    </row>
    <row r="52" spans="2:13" s="85" customFormat="1" ht="28.5" x14ac:dyDescent="0.8">
      <c r="B52" s="292" t="s">
        <v>216</v>
      </c>
      <c r="C52" s="437" t="s">
        <v>163</v>
      </c>
      <c r="D52" s="269">
        <v>95.489400000000003</v>
      </c>
      <c r="E52" s="269"/>
      <c r="F52" s="269" t="s">
        <v>282</v>
      </c>
      <c r="G52" s="269">
        <v>9.5</v>
      </c>
      <c r="H52" s="269">
        <v>9.7259999999999991</v>
      </c>
      <c r="I52" s="438" t="s">
        <v>164</v>
      </c>
      <c r="J52" s="272">
        <v>250000</v>
      </c>
      <c r="K52" s="272">
        <v>250000</v>
      </c>
      <c r="L52" s="272">
        <v>238723.61</v>
      </c>
      <c r="M52" s="293">
        <v>2</v>
      </c>
    </row>
    <row r="53" spans="2:13" s="84" customFormat="1" ht="28.5" x14ac:dyDescent="0.8">
      <c r="B53" s="290" t="s">
        <v>168</v>
      </c>
      <c r="C53" s="449"/>
      <c r="D53" s="450"/>
      <c r="E53" s="450"/>
      <c r="F53" s="450"/>
      <c r="G53" s="450"/>
      <c r="H53" s="450"/>
      <c r="I53" s="451"/>
      <c r="J53" s="452">
        <v>1809709.84</v>
      </c>
      <c r="K53" s="452">
        <v>1809709.84</v>
      </c>
      <c r="L53" s="452">
        <v>1751874.88</v>
      </c>
      <c r="M53" s="291">
        <v>9</v>
      </c>
    </row>
    <row r="54" spans="2:13" s="84" customFormat="1" ht="28.5" x14ac:dyDescent="0.8">
      <c r="B54" s="290" t="s">
        <v>232</v>
      </c>
      <c r="C54" s="449"/>
      <c r="D54" s="450"/>
      <c r="E54" s="450"/>
      <c r="F54" s="450"/>
      <c r="G54" s="450"/>
      <c r="H54" s="450"/>
      <c r="I54" s="451"/>
      <c r="J54" s="452"/>
      <c r="K54" s="452"/>
      <c r="L54" s="452"/>
      <c r="M54" s="291"/>
    </row>
    <row r="55" spans="2:13" s="85" customFormat="1" ht="28.5" x14ac:dyDescent="0.8">
      <c r="B55" s="292" t="s">
        <v>169</v>
      </c>
      <c r="C55" s="437" t="s">
        <v>163</v>
      </c>
      <c r="D55" s="269">
        <v>93.670199999999994</v>
      </c>
      <c r="E55" s="269">
        <v>5.64</v>
      </c>
      <c r="F55" s="269" t="s">
        <v>457</v>
      </c>
      <c r="G55" s="269">
        <v>7.39</v>
      </c>
      <c r="H55" s="269">
        <v>7.6455099999999998</v>
      </c>
      <c r="I55" s="438" t="s">
        <v>170</v>
      </c>
      <c r="J55" s="272">
        <v>858252.5</v>
      </c>
      <c r="K55" s="272">
        <v>858252.5</v>
      </c>
      <c r="L55" s="272">
        <v>803926.97</v>
      </c>
      <c r="M55" s="293">
        <v>1</v>
      </c>
    </row>
    <row r="56" spans="2:13" s="85" customFormat="1" ht="28.5" x14ac:dyDescent="0.8">
      <c r="B56" s="292" t="s">
        <v>169</v>
      </c>
      <c r="C56" s="437" t="s">
        <v>163</v>
      </c>
      <c r="D56" s="269">
        <v>95.528000000000006</v>
      </c>
      <c r="E56" s="269">
        <v>7.1295000000000002</v>
      </c>
      <c r="F56" s="269" t="s">
        <v>458</v>
      </c>
      <c r="G56" s="269">
        <v>9.25</v>
      </c>
      <c r="H56" s="269">
        <v>9.4639000000000006</v>
      </c>
      <c r="I56" s="438" t="s">
        <v>170</v>
      </c>
      <c r="J56" s="272">
        <v>93159.64</v>
      </c>
      <c r="K56" s="272">
        <v>93159.64</v>
      </c>
      <c r="L56" s="272">
        <v>88993.62</v>
      </c>
      <c r="M56" s="293">
        <v>1</v>
      </c>
    </row>
    <row r="57" spans="2:13" s="84" customFormat="1" ht="28.5" x14ac:dyDescent="0.8">
      <c r="B57" s="290" t="s">
        <v>168</v>
      </c>
      <c r="C57" s="449"/>
      <c r="D57" s="450"/>
      <c r="E57" s="450"/>
      <c r="F57" s="450"/>
      <c r="G57" s="450"/>
      <c r="H57" s="450"/>
      <c r="I57" s="451"/>
      <c r="J57" s="452">
        <v>951412.14</v>
      </c>
      <c r="K57" s="452">
        <v>951412.14</v>
      </c>
      <c r="L57" s="452">
        <v>892920.59</v>
      </c>
      <c r="M57" s="291">
        <v>2</v>
      </c>
    </row>
    <row r="58" spans="2:13" s="84" customFormat="1" ht="28.5" x14ac:dyDescent="0.8">
      <c r="B58" s="290" t="s">
        <v>171</v>
      </c>
      <c r="C58" s="449"/>
      <c r="D58" s="450"/>
      <c r="E58" s="450"/>
      <c r="F58" s="450"/>
      <c r="G58" s="450"/>
      <c r="H58" s="450"/>
      <c r="I58" s="451"/>
      <c r="J58" s="452"/>
      <c r="K58" s="452"/>
      <c r="L58" s="452"/>
      <c r="M58" s="291"/>
    </row>
    <row r="59" spans="2:13" s="85" customFormat="1" ht="28.5" x14ac:dyDescent="0.8">
      <c r="B59" s="292" t="s">
        <v>169</v>
      </c>
      <c r="C59" s="437" t="s">
        <v>163</v>
      </c>
      <c r="D59" s="269">
        <v>98.938100000000006</v>
      </c>
      <c r="E59" s="269">
        <v>6.1653000000000002</v>
      </c>
      <c r="F59" s="269" t="s">
        <v>397</v>
      </c>
      <c r="G59" s="269">
        <v>7.25</v>
      </c>
      <c r="H59" s="269">
        <v>7.3814000000000002</v>
      </c>
      <c r="I59" s="438" t="s">
        <v>170</v>
      </c>
      <c r="J59" s="272">
        <v>400000</v>
      </c>
      <c r="K59" s="272">
        <v>400000</v>
      </c>
      <c r="L59" s="272">
        <v>395752.41</v>
      </c>
      <c r="M59" s="293">
        <v>1</v>
      </c>
    </row>
    <row r="60" spans="2:13" s="85" customFormat="1" ht="28.5" x14ac:dyDescent="0.8">
      <c r="B60" s="292" t="s">
        <v>169</v>
      </c>
      <c r="C60" s="437" t="s">
        <v>163</v>
      </c>
      <c r="D60" s="269">
        <v>98.803100000000001</v>
      </c>
      <c r="E60" s="269">
        <v>6.1653000000000002</v>
      </c>
      <c r="F60" s="269" t="s">
        <v>459</v>
      </c>
      <c r="G60" s="269">
        <v>7.4</v>
      </c>
      <c r="H60" s="269">
        <v>7.5369000000000002</v>
      </c>
      <c r="I60" s="438" t="s">
        <v>170</v>
      </c>
      <c r="J60" s="272">
        <v>200000</v>
      </c>
      <c r="K60" s="272">
        <v>200000</v>
      </c>
      <c r="L60" s="272">
        <v>197606.34</v>
      </c>
      <c r="M60" s="293">
        <v>1</v>
      </c>
    </row>
    <row r="61" spans="2:13" s="85" customFormat="1" ht="28.5" x14ac:dyDescent="0.8">
      <c r="B61" s="292" t="s">
        <v>169</v>
      </c>
      <c r="C61" s="437" t="s">
        <v>163</v>
      </c>
      <c r="D61" s="269">
        <v>98.7517</v>
      </c>
      <c r="E61" s="269">
        <v>7.1295000000000002</v>
      </c>
      <c r="F61" s="269" t="s">
        <v>339</v>
      </c>
      <c r="G61" s="269">
        <v>7.6</v>
      </c>
      <c r="H61" s="269">
        <v>7.7443999999999997</v>
      </c>
      <c r="I61" s="438" t="s">
        <v>170</v>
      </c>
      <c r="J61" s="272">
        <v>328350.12</v>
      </c>
      <c r="K61" s="272">
        <v>328350.12</v>
      </c>
      <c r="L61" s="272">
        <v>324251.61</v>
      </c>
      <c r="M61" s="293">
        <v>1</v>
      </c>
    </row>
    <row r="62" spans="2:13" s="84" customFormat="1" ht="28.5" x14ac:dyDescent="0.8">
      <c r="B62" s="290" t="s">
        <v>168</v>
      </c>
      <c r="C62" s="449"/>
      <c r="D62" s="450"/>
      <c r="E62" s="450"/>
      <c r="F62" s="450"/>
      <c r="G62" s="450"/>
      <c r="H62" s="450"/>
      <c r="I62" s="451"/>
      <c r="J62" s="452">
        <v>928350.12</v>
      </c>
      <c r="K62" s="452">
        <v>928350.12</v>
      </c>
      <c r="L62" s="452">
        <v>917610.36</v>
      </c>
      <c r="M62" s="291">
        <v>3</v>
      </c>
    </row>
    <row r="63" spans="2:13" s="84" customFormat="1" ht="28.5" x14ac:dyDescent="0.8">
      <c r="B63" s="290" t="s">
        <v>287</v>
      </c>
      <c r="C63" s="449"/>
      <c r="D63" s="450"/>
      <c r="E63" s="450"/>
      <c r="F63" s="450"/>
      <c r="G63" s="450"/>
      <c r="H63" s="450"/>
      <c r="I63" s="451"/>
      <c r="J63" s="452"/>
      <c r="K63" s="452"/>
      <c r="L63" s="452"/>
      <c r="M63" s="291"/>
    </row>
    <row r="64" spans="2:13" s="85" customFormat="1" ht="28.5" x14ac:dyDescent="0.8">
      <c r="B64" s="292" t="s">
        <v>169</v>
      </c>
      <c r="C64" s="437" t="s">
        <v>163</v>
      </c>
      <c r="D64" s="269">
        <v>94.449299999999994</v>
      </c>
      <c r="E64" s="269">
        <v>5.36</v>
      </c>
      <c r="F64" s="269" t="s">
        <v>460</v>
      </c>
      <c r="G64" s="269">
        <v>6.6</v>
      </c>
      <c r="H64" s="269">
        <v>6.80335</v>
      </c>
      <c r="I64" s="438" t="s">
        <v>170</v>
      </c>
      <c r="J64" s="272">
        <v>1528457.5</v>
      </c>
      <c r="K64" s="272">
        <v>1528457.5</v>
      </c>
      <c r="L64" s="272">
        <v>1443618.01</v>
      </c>
      <c r="M64" s="293">
        <v>31</v>
      </c>
    </row>
    <row r="65" spans="2:13" s="85" customFormat="1" ht="28.5" x14ac:dyDescent="0.8">
      <c r="B65" s="292" t="s">
        <v>169</v>
      </c>
      <c r="C65" s="437" t="s">
        <v>163</v>
      </c>
      <c r="D65" s="269">
        <v>96.407799999999995</v>
      </c>
      <c r="E65" s="269">
        <v>3.82</v>
      </c>
      <c r="F65" s="269" t="s">
        <v>461</v>
      </c>
      <c r="G65" s="269">
        <v>7.2</v>
      </c>
      <c r="H65" s="269">
        <v>7.4424099999999997</v>
      </c>
      <c r="I65" s="438" t="s">
        <v>170</v>
      </c>
      <c r="J65" s="272">
        <v>53100</v>
      </c>
      <c r="K65" s="272">
        <v>53100</v>
      </c>
      <c r="L65" s="272">
        <v>51192.58</v>
      </c>
      <c r="M65" s="293">
        <v>1</v>
      </c>
    </row>
    <row r="66" spans="2:13" s="85" customFormat="1" ht="28.5" x14ac:dyDescent="0.8">
      <c r="B66" s="292" t="s">
        <v>169</v>
      </c>
      <c r="C66" s="437" t="s">
        <v>163</v>
      </c>
      <c r="D66" s="269">
        <v>93.7761</v>
      </c>
      <c r="E66" s="269">
        <v>4.3</v>
      </c>
      <c r="F66" s="269" t="s">
        <v>462</v>
      </c>
      <c r="G66" s="269">
        <v>7.5</v>
      </c>
      <c r="H66" s="269">
        <v>7.7632500000000002</v>
      </c>
      <c r="I66" s="438" t="s">
        <v>170</v>
      </c>
      <c r="J66" s="272">
        <v>51772.5</v>
      </c>
      <c r="K66" s="272">
        <v>51772.5</v>
      </c>
      <c r="L66" s="272">
        <v>48550.27</v>
      </c>
      <c r="M66" s="293">
        <v>1</v>
      </c>
    </row>
    <row r="67" spans="2:13" s="85" customFormat="1" ht="28.5" x14ac:dyDescent="0.8">
      <c r="B67" s="292" t="s">
        <v>169</v>
      </c>
      <c r="C67" s="437" t="s">
        <v>163</v>
      </c>
      <c r="D67" s="269">
        <v>93.302400000000006</v>
      </c>
      <c r="E67" s="269">
        <v>4.3</v>
      </c>
      <c r="F67" s="269" t="s">
        <v>463</v>
      </c>
      <c r="G67" s="269">
        <v>7.5</v>
      </c>
      <c r="H67" s="269">
        <v>7.7632500000000002</v>
      </c>
      <c r="I67" s="438" t="s">
        <v>170</v>
      </c>
      <c r="J67" s="272">
        <v>89680</v>
      </c>
      <c r="K67" s="272">
        <v>89680</v>
      </c>
      <c r="L67" s="272">
        <v>83673.62</v>
      </c>
      <c r="M67" s="293">
        <v>3</v>
      </c>
    </row>
    <row r="68" spans="2:13" s="85" customFormat="1" ht="28.5" x14ac:dyDescent="0.8">
      <c r="B68" s="292" t="s">
        <v>169</v>
      </c>
      <c r="C68" s="437" t="s">
        <v>163</v>
      </c>
      <c r="D68" s="269">
        <v>91.704599999999999</v>
      </c>
      <c r="E68" s="269">
        <v>4.71</v>
      </c>
      <c r="F68" s="269" t="s">
        <v>464</v>
      </c>
      <c r="G68" s="269">
        <v>7.7</v>
      </c>
      <c r="H68" s="269">
        <v>7.9776400000000001</v>
      </c>
      <c r="I68" s="438" t="s">
        <v>170</v>
      </c>
      <c r="J68" s="272">
        <v>73367.5</v>
      </c>
      <c r="K68" s="272">
        <v>73367.5</v>
      </c>
      <c r="L68" s="272">
        <v>67281.440000000002</v>
      </c>
      <c r="M68" s="293">
        <v>2</v>
      </c>
    </row>
    <row r="69" spans="2:13" s="85" customFormat="1" ht="28.5" x14ac:dyDescent="0.8">
      <c r="B69" s="292" t="s">
        <v>169</v>
      </c>
      <c r="C69" s="437" t="s">
        <v>163</v>
      </c>
      <c r="D69" s="269">
        <v>91.348600000000005</v>
      </c>
      <c r="E69" s="269">
        <v>4.71</v>
      </c>
      <c r="F69" s="269" t="s">
        <v>465</v>
      </c>
      <c r="G69" s="269">
        <v>7.7</v>
      </c>
      <c r="H69" s="269">
        <v>7.9776400000000001</v>
      </c>
      <c r="I69" s="438" t="s">
        <v>170</v>
      </c>
      <c r="J69" s="272">
        <v>94547.5</v>
      </c>
      <c r="K69" s="272">
        <v>94547.5</v>
      </c>
      <c r="L69" s="272">
        <v>86367.9</v>
      </c>
      <c r="M69" s="293">
        <v>2</v>
      </c>
    </row>
    <row r="70" spans="2:13" s="85" customFormat="1" ht="28.5" x14ac:dyDescent="0.8">
      <c r="B70" s="292" t="s">
        <v>169</v>
      </c>
      <c r="C70" s="437" t="s">
        <v>163</v>
      </c>
      <c r="D70" s="269">
        <v>91.761300000000006</v>
      </c>
      <c r="E70" s="269">
        <v>5.36</v>
      </c>
      <c r="F70" s="269" t="s">
        <v>466</v>
      </c>
      <c r="G70" s="269">
        <v>7.83</v>
      </c>
      <c r="H70" s="269">
        <v>8.1172000000000004</v>
      </c>
      <c r="I70" s="438" t="s">
        <v>170</v>
      </c>
      <c r="J70" s="272">
        <v>599881.5</v>
      </c>
      <c r="K70" s="272">
        <v>599881.5</v>
      </c>
      <c r="L70" s="272">
        <v>550459.36</v>
      </c>
      <c r="M70" s="293">
        <v>1</v>
      </c>
    </row>
    <row r="71" spans="2:13" s="85" customFormat="1" ht="28.5" x14ac:dyDescent="0.8">
      <c r="B71" s="292" t="s">
        <v>169</v>
      </c>
      <c r="C71" s="437" t="s">
        <v>163</v>
      </c>
      <c r="D71" s="269">
        <v>90.052800000000005</v>
      </c>
      <c r="E71" s="269">
        <v>5.07</v>
      </c>
      <c r="F71" s="269" t="s">
        <v>467</v>
      </c>
      <c r="G71" s="269">
        <v>7.9</v>
      </c>
      <c r="H71" s="269">
        <v>8.1924100000000006</v>
      </c>
      <c r="I71" s="438" t="s">
        <v>170</v>
      </c>
      <c r="J71" s="272">
        <v>112495</v>
      </c>
      <c r="K71" s="272">
        <v>112495</v>
      </c>
      <c r="L71" s="272">
        <v>101304.95</v>
      </c>
      <c r="M71" s="293">
        <v>3</v>
      </c>
    </row>
    <row r="72" spans="2:13" s="85" customFormat="1" ht="28.5" x14ac:dyDescent="0.8">
      <c r="B72" s="292" t="s">
        <v>169</v>
      </c>
      <c r="C72" s="437" t="s">
        <v>163</v>
      </c>
      <c r="D72" s="269">
        <v>88.958600000000004</v>
      </c>
      <c r="E72" s="269">
        <v>5.36</v>
      </c>
      <c r="F72" s="269" t="s">
        <v>468</v>
      </c>
      <c r="G72" s="269">
        <v>8</v>
      </c>
      <c r="H72" s="269">
        <v>8.2999500000000008</v>
      </c>
      <c r="I72" s="438" t="s">
        <v>170</v>
      </c>
      <c r="J72" s="272">
        <v>199467.5</v>
      </c>
      <c r="K72" s="272">
        <v>199467.5</v>
      </c>
      <c r="L72" s="272">
        <v>177443.51</v>
      </c>
      <c r="M72" s="293">
        <v>6</v>
      </c>
    </row>
    <row r="73" spans="2:13" s="85" customFormat="1" ht="28.5" x14ac:dyDescent="0.8">
      <c r="B73" s="292" t="s">
        <v>169</v>
      </c>
      <c r="C73" s="437" t="s">
        <v>163</v>
      </c>
      <c r="D73" s="269">
        <v>88.919700000000006</v>
      </c>
      <c r="E73" s="269">
        <v>5.36</v>
      </c>
      <c r="F73" s="269" t="s">
        <v>469</v>
      </c>
      <c r="G73" s="269">
        <v>8</v>
      </c>
      <c r="H73" s="269">
        <v>8.2999500000000008</v>
      </c>
      <c r="I73" s="438" t="s">
        <v>170</v>
      </c>
      <c r="J73" s="272">
        <v>152325</v>
      </c>
      <c r="K73" s="272">
        <v>152325</v>
      </c>
      <c r="L73" s="272">
        <v>135446.96</v>
      </c>
      <c r="M73" s="293">
        <v>5</v>
      </c>
    </row>
    <row r="74" spans="2:13" s="85" customFormat="1" ht="28.5" x14ac:dyDescent="0.8">
      <c r="B74" s="292" t="s">
        <v>169</v>
      </c>
      <c r="C74" s="437" t="s">
        <v>163</v>
      </c>
      <c r="D74" s="269">
        <v>88.654200000000003</v>
      </c>
      <c r="E74" s="269">
        <v>5.36</v>
      </c>
      <c r="F74" s="269" t="s">
        <v>470</v>
      </c>
      <c r="G74" s="269">
        <v>8</v>
      </c>
      <c r="H74" s="269">
        <v>8.2999500000000008</v>
      </c>
      <c r="I74" s="438" t="s">
        <v>170</v>
      </c>
      <c r="J74" s="272">
        <v>42823.75</v>
      </c>
      <c r="K74" s="272">
        <v>42823.75</v>
      </c>
      <c r="L74" s="272">
        <v>37965.089999999997</v>
      </c>
      <c r="M74" s="293">
        <v>2</v>
      </c>
    </row>
    <row r="75" spans="2:13" s="85" customFormat="1" ht="28.5" x14ac:dyDescent="0.8">
      <c r="B75" s="292" t="s">
        <v>169</v>
      </c>
      <c r="C75" s="437" t="s">
        <v>163</v>
      </c>
      <c r="D75" s="269">
        <v>91.301599999999993</v>
      </c>
      <c r="E75" s="269">
        <v>5.36</v>
      </c>
      <c r="F75" s="269" t="s">
        <v>413</v>
      </c>
      <c r="G75" s="269">
        <v>8.0299999999999994</v>
      </c>
      <c r="H75" s="269">
        <v>8.3322199999999995</v>
      </c>
      <c r="I75" s="438" t="s">
        <v>170</v>
      </c>
      <c r="J75" s="272">
        <v>348985</v>
      </c>
      <c r="K75" s="272">
        <v>348985</v>
      </c>
      <c r="L75" s="272">
        <v>318629.13</v>
      </c>
      <c r="M75" s="293">
        <v>1</v>
      </c>
    </row>
    <row r="76" spans="2:13" s="85" customFormat="1" ht="28.5" x14ac:dyDescent="0.8">
      <c r="B76" s="292" t="s">
        <v>169</v>
      </c>
      <c r="C76" s="437" t="s">
        <v>163</v>
      </c>
      <c r="D76" s="269">
        <v>88.566400000000002</v>
      </c>
      <c r="E76" s="269">
        <v>5.64</v>
      </c>
      <c r="F76" s="269" t="s">
        <v>471</v>
      </c>
      <c r="G76" s="269">
        <v>8.1</v>
      </c>
      <c r="H76" s="269">
        <v>8.4075799999999994</v>
      </c>
      <c r="I76" s="438" t="s">
        <v>170</v>
      </c>
      <c r="J76" s="272">
        <v>53100</v>
      </c>
      <c r="K76" s="272">
        <v>53100</v>
      </c>
      <c r="L76" s="272">
        <v>47028.79</v>
      </c>
      <c r="M76" s="293">
        <v>1</v>
      </c>
    </row>
    <row r="77" spans="2:13" s="85" customFormat="1" ht="28.5" x14ac:dyDescent="0.8">
      <c r="B77" s="292" t="s">
        <v>169</v>
      </c>
      <c r="C77" s="437" t="s">
        <v>163</v>
      </c>
      <c r="D77" s="269">
        <v>88.523099999999999</v>
      </c>
      <c r="E77" s="269">
        <v>5.64</v>
      </c>
      <c r="F77" s="269" t="s">
        <v>471</v>
      </c>
      <c r="G77" s="269">
        <v>8.11</v>
      </c>
      <c r="H77" s="269">
        <v>8.4183500000000002</v>
      </c>
      <c r="I77" s="438" t="s">
        <v>170</v>
      </c>
      <c r="J77" s="272">
        <v>100890</v>
      </c>
      <c r="K77" s="272">
        <v>100890</v>
      </c>
      <c r="L77" s="272">
        <v>89310.98</v>
      </c>
      <c r="M77" s="293">
        <v>2</v>
      </c>
    </row>
    <row r="78" spans="2:13" s="85" customFormat="1" ht="28.5" x14ac:dyDescent="0.8">
      <c r="B78" s="292" t="s">
        <v>169</v>
      </c>
      <c r="C78" s="437" t="s">
        <v>163</v>
      </c>
      <c r="D78" s="269">
        <v>88.402100000000004</v>
      </c>
      <c r="E78" s="269">
        <v>5.64</v>
      </c>
      <c r="F78" s="269" t="s">
        <v>472</v>
      </c>
      <c r="G78" s="269">
        <v>8.1300000000000008</v>
      </c>
      <c r="H78" s="269">
        <v>8.4398900000000001</v>
      </c>
      <c r="I78" s="438" t="s">
        <v>170</v>
      </c>
      <c r="J78" s="272">
        <v>72842.5</v>
      </c>
      <c r="K78" s="272">
        <v>72842.5</v>
      </c>
      <c r="L78" s="272">
        <v>64394.37</v>
      </c>
      <c r="M78" s="293">
        <v>2</v>
      </c>
    </row>
    <row r="79" spans="2:13" s="85" customFormat="1" ht="28.5" x14ac:dyDescent="0.8">
      <c r="B79" s="292" t="s">
        <v>169</v>
      </c>
      <c r="C79" s="437" t="s">
        <v>163</v>
      </c>
      <c r="D79" s="269">
        <v>88.4</v>
      </c>
      <c r="E79" s="269">
        <v>5.64</v>
      </c>
      <c r="F79" s="269" t="s">
        <v>472</v>
      </c>
      <c r="G79" s="269">
        <v>8.1304999999999996</v>
      </c>
      <c r="H79" s="269">
        <v>8.4404299999999992</v>
      </c>
      <c r="I79" s="438" t="s">
        <v>170</v>
      </c>
      <c r="J79" s="272">
        <v>33925</v>
      </c>
      <c r="K79" s="272">
        <v>33925</v>
      </c>
      <c r="L79" s="272">
        <v>29989.7</v>
      </c>
      <c r="M79" s="293">
        <v>1</v>
      </c>
    </row>
    <row r="80" spans="2:13" s="85" customFormat="1" ht="28.5" x14ac:dyDescent="0.8">
      <c r="B80" s="292" t="s">
        <v>169</v>
      </c>
      <c r="C80" s="437" t="s">
        <v>163</v>
      </c>
      <c r="D80" s="269">
        <v>88.393199999999993</v>
      </c>
      <c r="E80" s="269">
        <v>5.64</v>
      </c>
      <c r="F80" s="269" t="s">
        <v>471</v>
      </c>
      <c r="G80" s="269">
        <v>8.14</v>
      </c>
      <c r="H80" s="269">
        <v>8.4506599999999992</v>
      </c>
      <c r="I80" s="438" t="s">
        <v>170</v>
      </c>
      <c r="J80" s="272">
        <v>53100</v>
      </c>
      <c r="K80" s="272">
        <v>53100</v>
      </c>
      <c r="L80" s="272">
        <v>46936.82</v>
      </c>
      <c r="M80" s="293">
        <v>1</v>
      </c>
    </row>
    <row r="81" spans="2:13" s="85" customFormat="1" ht="28.5" x14ac:dyDescent="0.8">
      <c r="B81" s="292" t="s">
        <v>169</v>
      </c>
      <c r="C81" s="437" t="s">
        <v>163</v>
      </c>
      <c r="D81" s="269">
        <v>88.0792</v>
      </c>
      <c r="E81" s="269">
        <v>5.64</v>
      </c>
      <c r="F81" s="269" t="s">
        <v>473</v>
      </c>
      <c r="G81" s="269">
        <v>8.1501000000000001</v>
      </c>
      <c r="H81" s="269">
        <v>8.4595599999999997</v>
      </c>
      <c r="I81" s="438" t="s">
        <v>170</v>
      </c>
      <c r="J81" s="272">
        <v>212127.5</v>
      </c>
      <c r="K81" s="272">
        <v>212127.5</v>
      </c>
      <c r="L81" s="272">
        <v>186840.38</v>
      </c>
      <c r="M81" s="293">
        <v>5</v>
      </c>
    </row>
    <row r="82" spans="2:13" s="85" customFormat="1" ht="28.5" x14ac:dyDescent="0.8">
      <c r="B82" s="292" t="s">
        <v>169</v>
      </c>
      <c r="C82" s="437" t="s">
        <v>163</v>
      </c>
      <c r="D82" s="269">
        <v>88.078800000000001</v>
      </c>
      <c r="E82" s="269">
        <v>5.64</v>
      </c>
      <c r="F82" s="269" t="s">
        <v>473</v>
      </c>
      <c r="G82" s="269">
        <v>8.1501999999999999</v>
      </c>
      <c r="H82" s="269">
        <v>8.4616500000000006</v>
      </c>
      <c r="I82" s="438" t="s">
        <v>170</v>
      </c>
      <c r="J82" s="272">
        <v>126262.5</v>
      </c>
      <c r="K82" s="272">
        <v>126262.5</v>
      </c>
      <c r="L82" s="272">
        <v>111210.56</v>
      </c>
      <c r="M82" s="293">
        <v>3</v>
      </c>
    </row>
    <row r="83" spans="2:13" s="85" customFormat="1" ht="28.5" x14ac:dyDescent="0.8">
      <c r="B83" s="292" t="s">
        <v>169</v>
      </c>
      <c r="C83" s="437" t="s">
        <v>163</v>
      </c>
      <c r="D83" s="269">
        <v>88.075699999999998</v>
      </c>
      <c r="E83" s="269">
        <v>5.64</v>
      </c>
      <c r="F83" s="269" t="s">
        <v>473</v>
      </c>
      <c r="G83" s="269">
        <v>8.1509</v>
      </c>
      <c r="H83" s="269">
        <v>8.4624000000000006</v>
      </c>
      <c r="I83" s="438" t="s">
        <v>170</v>
      </c>
      <c r="J83" s="272">
        <v>53100</v>
      </c>
      <c r="K83" s="272">
        <v>53100</v>
      </c>
      <c r="L83" s="272">
        <v>46768.23</v>
      </c>
      <c r="M83" s="293">
        <v>1</v>
      </c>
    </row>
    <row r="84" spans="2:13" s="85" customFormat="1" ht="28.5" x14ac:dyDescent="0.8">
      <c r="B84" s="292" t="s">
        <v>169</v>
      </c>
      <c r="C84" s="437" t="s">
        <v>163</v>
      </c>
      <c r="D84" s="269">
        <v>88.070800000000006</v>
      </c>
      <c r="E84" s="269">
        <v>5.64</v>
      </c>
      <c r="F84" s="269" t="s">
        <v>473</v>
      </c>
      <c r="G84" s="269">
        <v>8.1519999999999992</v>
      </c>
      <c r="H84" s="269">
        <v>8.4635800000000003</v>
      </c>
      <c r="I84" s="438" t="s">
        <v>170</v>
      </c>
      <c r="J84" s="272">
        <v>53100</v>
      </c>
      <c r="K84" s="272">
        <v>53100</v>
      </c>
      <c r="L84" s="272">
        <v>46765.65</v>
      </c>
      <c r="M84" s="293">
        <v>1</v>
      </c>
    </row>
    <row r="85" spans="2:13" s="85" customFormat="1" ht="28.5" x14ac:dyDescent="0.8">
      <c r="B85" s="292" t="s">
        <v>169</v>
      </c>
      <c r="C85" s="437" t="s">
        <v>163</v>
      </c>
      <c r="D85" s="269">
        <v>88.035499999999999</v>
      </c>
      <c r="E85" s="269">
        <v>5.64</v>
      </c>
      <c r="F85" s="269" t="s">
        <v>473</v>
      </c>
      <c r="G85" s="269">
        <v>8.16</v>
      </c>
      <c r="H85" s="269">
        <v>8.4722000000000008</v>
      </c>
      <c r="I85" s="438" t="s">
        <v>170</v>
      </c>
      <c r="J85" s="272">
        <v>211810</v>
      </c>
      <c r="K85" s="272">
        <v>211810</v>
      </c>
      <c r="L85" s="272">
        <v>186468.19</v>
      </c>
      <c r="M85" s="293">
        <v>4</v>
      </c>
    </row>
    <row r="86" spans="2:13" s="85" customFormat="1" ht="28.5" x14ac:dyDescent="0.8">
      <c r="B86" s="292" t="s">
        <v>169</v>
      </c>
      <c r="C86" s="437" t="s">
        <v>163</v>
      </c>
      <c r="D86" s="269">
        <v>87.9</v>
      </c>
      <c r="E86" s="269">
        <v>5.64</v>
      </c>
      <c r="F86" s="269" t="s">
        <v>473</v>
      </c>
      <c r="G86" s="269">
        <v>8.1907599999999992</v>
      </c>
      <c r="H86" s="269">
        <v>8.50535</v>
      </c>
      <c r="I86" s="438" t="s">
        <v>170</v>
      </c>
      <c r="J86" s="272">
        <v>48380</v>
      </c>
      <c r="K86" s="272">
        <v>48380</v>
      </c>
      <c r="L86" s="272">
        <v>42526.02</v>
      </c>
      <c r="M86" s="293">
        <v>1</v>
      </c>
    </row>
    <row r="87" spans="2:13" s="85" customFormat="1" ht="28.5" x14ac:dyDescent="0.8">
      <c r="B87" s="292" t="s">
        <v>169</v>
      </c>
      <c r="C87" s="437" t="s">
        <v>163</v>
      </c>
      <c r="D87" s="269">
        <v>88.134100000000004</v>
      </c>
      <c r="E87" s="269">
        <v>5.64</v>
      </c>
      <c r="F87" s="269" t="s">
        <v>471</v>
      </c>
      <c r="G87" s="269">
        <v>8.1999999999999993</v>
      </c>
      <c r="H87" s="269">
        <v>8.5153099999999995</v>
      </c>
      <c r="I87" s="438" t="s">
        <v>170</v>
      </c>
      <c r="J87" s="272">
        <v>138300</v>
      </c>
      <c r="K87" s="272">
        <v>138300</v>
      </c>
      <c r="L87" s="272">
        <v>121889.56</v>
      </c>
      <c r="M87" s="293">
        <v>2</v>
      </c>
    </row>
    <row r="88" spans="2:13" s="85" customFormat="1" ht="28.5" x14ac:dyDescent="0.8">
      <c r="B88" s="292" t="s">
        <v>169</v>
      </c>
      <c r="C88" s="437" t="s">
        <v>163</v>
      </c>
      <c r="D88" s="269">
        <v>88.784099999999995</v>
      </c>
      <c r="E88" s="269">
        <v>5.93</v>
      </c>
      <c r="F88" s="269" t="s">
        <v>474</v>
      </c>
      <c r="G88" s="269">
        <v>8.1999999999999993</v>
      </c>
      <c r="H88" s="269">
        <v>8.5153099999999995</v>
      </c>
      <c r="I88" s="438" t="s">
        <v>170</v>
      </c>
      <c r="J88" s="272">
        <v>53100</v>
      </c>
      <c r="K88" s="272">
        <v>53100</v>
      </c>
      <c r="L88" s="272">
        <v>47144.38</v>
      </c>
      <c r="M88" s="293">
        <v>1</v>
      </c>
    </row>
    <row r="89" spans="2:13" s="85" customFormat="1" ht="28.5" x14ac:dyDescent="0.8">
      <c r="B89" s="292" t="s">
        <v>169</v>
      </c>
      <c r="C89" s="437" t="s">
        <v>163</v>
      </c>
      <c r="D89" s="269">
        <v>88.098500000000001</v>
      </c>
      <c r="E89" s="269">
        <v>5.64</v>
      </c>
      <c r="F89" s="269" t="s">
        <v>472</v>
      </c>
      <c r="G89" s="269">
        <v>8.2001000000000008</v>
      </c>
      <c r="H89" s="269">
        <v>8.5154099999999993</v>
      </c>
      <c r="I89" s="438" t="s">
        <v>170</v>
      </c>
      <c r="J89" s="272">
        <v>48232.5</v>
      </c>
      <c r="K89" s="272">
        <v>48232.5</v>
      </c>
      <c r="L89" s="272">
        <v>42492.160000000003</v>
      </c>
      <c r="M89" s="293">
        <v>1</v>
      </c>
    </row>
    <row r="90" spans="2:13" s="85" customFormat="1" ht="28.5" x14ac:dyDescent="0.8">
      <c r="B90" s="292" t="s">
        <v>169</v>
      </c>
      <c r="C90" s="437" t="s">
        <v>163</v>
      </c>
      <c r="D90" s="269">
        <v>87.858800000000002</v>
      </c>
      <c r="E90" s="269">
        <v>5.64</v>
      </c>
      <c r="F90" s="269" t="s">
        <v>473</v>
      </c>
      <c r="G90" s="269">
        <v>8.2001000000000008</v>
      </c>
      <c r="H90" s="269">
        <v>8.5154099999999993</v>
      </c>
      <c r="I90" s="438" t="s">
        <v>170</v>
      </c>
      <c r="J90" s="272">
        <v>159300</v>
      </c>
      <c r="K90" s="272">
        <v>159300</v>
      </c>
      <c r="L90" s="272">
        <v>139959.21</v>
      </c>
      <c r="M90" s="293">
        <v>3</v>
      </c>
    </row>
    <row r="91" spans="2:13" s="85" customFormat="1" ht="28.5" x14ac:dyDescent="0.8">
      <c r="B91" s="292" t="s">
        <v>169</v>
      </c>
      <c r="C91" s="437" t="s">
        <v>163</v>
      </c>
      <c r="D91" s="269">
        <v>88.087199999999996</v>
      </c>
      <c r="E91" s="269">
        <v>5.64</v>
      </c>
      <c r="F91" s="269" t="s">
        <v>471</v>
      </c>
      <c r="G91" s="269">
        <v>8.2109000000000005</v>
      </c>
      <c r="H91" s="269">
        <v>8.5270600000000005</v>
      </c>
      <c r="I91" s="438" t="s">
        <v>170</v>
      </c>
      <c r="J91" s="272">
        <v>53100</v>
      </c>
      <c r="K91" s="272">
        <v>53100</v>
      </c>
      <c r="L91" s="272">
        <v>46774.3</v>
      </c>
      <c r="M91" s="293">
        <v>1</v>
      </c>
    </row>
    <row r="92" spans="2:13" s="85" customFormat="1" ht="28.5" x14ac:dyDescent="0.8">
      <c r="B92" s="292" t="s">
        <v>169</v>
      </c>
      <c r="C92" s="437" t="s">
        <v>163</v>
      </c>
      <c r="D92" s="269">
        <v>87.960599999999999</v>
      </c>
      <c r="E92" s="269">
        <v>5.64</v>
      </c>
      <c r="F92" s="269" t="s">
        <v>471</v>
      </c>
      <c r="G92" s="269">
        <v>8.2402999999999995</v>
      </c>
      <c r="H92" s="269">
        <v>8.5587499999999999</v>
      </c>
      <c r="I92" s="438" t="s">
        <v>170</v>
      </c>
      <c r="J92" s="272">
        <v>38100</v>
      </c>
      <c r="K92" s="272">
        <v>38100</v>
      </c>
      <c r="L92" s="272">
        <v>33513.01</v>
      </c>
      <c r="M92" s="293">
        <v>1</v>
      </c>
    </row>
    <row r="93" spans="2:13" s="85" customFormat="1" ht="28.5" x14ac:dyDescent="0.8">
      <c r="B93" s="292" t="s">
        <v>169</v>
      </c>
      <c r="C93" s="437" t="s">
        <v>163</v>
      </c>
      <c r="D93" s="269">
        <v>87.918899999999994</v>
      </c>
      <c r="E93" s="269">
        <v>5.64</v>
      </c>
      <c r="F93" s="269" t="s">
        <v>471</v>
      </c>
      <c r="G93" s="269">
        <v>8.25</v>
      </c>
      <c r="H93" s="269">
        <v>8.56921</v>
      </c>
      <c r="I93" s="438" t="s">
        <v>170</v>
      </c>
      <c r="J93" s="272">
        <v>29900</v>
      </c>
      <c r="K93" s="272">
        <v>29900</v>
      </c>
      <c r="L93" s="272">
        <v>26287.759999999998</v>
      </c>
      <c r="M93" s="293">
        <v>1</v>
      </c>
    </row>
    <row r="94" spans="2:13" s="85" customFormat="1" ht="28.5" x14ac:dyDescent="0.8">
      <c r="B94" s="292" t="s">
        <v>169</v>
      </c>
      <c r="C94" s="437" t="s">
        <v>163</v>
      </c>
      <c r="D94" s="269">
        <v>87.874600000000001</v>
      </c>
      <c r="E94" s="269">
        <v>5.64</v>
      </c>
      <c r="F94" s="269" t="s">
        <v>471</v>
      </c>
      <c r="G94" s="269">
        <v>8.2603000000000009</v>
      </c>
      <c r="H94" s="269">
        <v>8.5803200000000004</v>
      </c>
      <c r="I94" s="438" t="s">
        <v>170</v>
      </c>
      <c r="J94" s="272">
        <v>53100</v>
      </c>
      <c r="K94" s="272">
        <v>53100</v>
      </c>
      <c r="L94" s="272">
        <v>46661.45</v>
      </c>
      <c r="M94" s="293">
        <v>1</v>
      </c>
    </row>
    <row r="95" spans="2:13" s="85" customFormat="1" ht="28.5" x14ac:dyDescent="0.8">
      <c r="B95" s="292" t="s">
        <v>169</v>
      </c>
      <c r="C95" s="437" t="s">
        <v>163</v>
      </c>
      <c r="D95" s="269">
        <v>88.401499999999999</v>
      </c>
      <c r="E95" s="269">
        <v>5.93</v>
      </c>
      <c r="F95" s="269" t="s">
        <v>475</v>
      </c>
      <c r="G95" s="269">
        <v>8.2899999999999991</v>
      </c>
      <c r="H95" s="269">
        <v>8.6123499999999993</v>
      </c>
      <c r="I95" s="438" t="s">
        <v>170</v>
      </c>
      <c r="J95" s="272">
        <v>54095</v>
      </c>
      <c r="K95" s="272">
        <v>54095</v>
      </c>
      <c r="L95" s="272">
        <v>47820.800000000003</v>
      </c>
      <c r="M95" s="293">
        <v>1</v>
      </c>
    </row>
    <row r="96" spans="2:13" s="85" customFormat="1" ht="28.5" x14ac:dyDescent="0.8">
      <c r="B96" s="292" t="s">
        <v>169</v>
      </c>
      <c r="C96" s="437" t="s">
        <v>163</v>
      </c>
      <c r="D96" s="269">
        <v>88.355800000000002</v>
      </c>
      <c r="E96" s="269">
        <v>5.93</v>
      </c>
      <c r="F96" s="269" t="s">
        <v>475</v>
      </c>
      <c r="G96" s="269">
        <v>8.3000000000000007</v>
      </c>
      <c r="H96" s="269">
        <v>8.6231399999999994</v>
      </c>
      <c r="I96" s="438" t="s">
        <v>170</v>
      </c>
      <c r="J96" s="272">
        <v>52805</v>
      </c>
      <c r="K96" s="272">
        <v>52805</v>
      </c>
      <c r="L96" s="272">
        <v>46656.29</v>
      </c>
      <c r="M96" s="293">
        <v>1</v>
      </c>
    </row>
    <row r="97" spans="2:13" s="85" customFormat="1" ht="28.5" x14ac:dyDescent="0.8">
      <c r="B97" s="292" t="s">
        <v>169</v>
      </c>
      <c r="C97" s="437" t="s">
        <v>163</v>
      </c>
      <c r="D97" s="269">
        <v>89.155799999999999</v>
      </c>
      <c r="E97" s="269">
        <v>6.21</v>
      </c>
      <c r="F97" s="269" t="s">
        <v>476</v>
      </c>
      <c r="G97" s="269">
        <v>8.3000000000000007</v>
      </c>
      <c r="H97" s="269">
        <v>8.6231399999999994</v>
      </c>
      <c r="I97" s="438" t="s">
        <v>170</v>
      </c>
      <c r="J97" s="272">
        <v>53100</v>
      </c>
      <c r="K97" s="272">
        <v>53100</v>
      </c>
      <c r="L97" s="272">
        <v>47341.74</v>
      </c>
      <c r="M97" s="293">
        <v>1</v>
      </c>
    </row>
    <row r="98" spans="2:13" s="85" customFormat="1" ht="28.5" x14ac:dyDescent="0.8">
      <c r="B98" s="292" t="s">
        <v>169</v>
      </c>
      <c r="C98" s="437" t="s">
        <v>163</v>
      </c>
      <c r="D98" s="269">
        <v>88.949700000000007</v>
      </c>
      <c r="E98" s="269">
        <v>6.21</v>
      </c>
      <c r="F98" s="269" t="s">
        <v>477</v>
      </c>
      <c r="G98" s="269">
        <v>8.3000000000000007</v>
      </c>
      <c r="H98" s="269">
        <v>8.6231399999999994</v>
      </c>
      <c r="I98" s="438" t="s">
        <v>170</v>
      </c>
      <c r="J98" s="272">
        <v>53100</v>
      </c>
      <c r="K98" s="272">
        <v>53100</v>
      </c>
      <c r="L98" s="272">
        <v>47232.31</v>
      </c>
      <c r="M98" s="293">
        <v>1</v>
      </c>
    </row>
    <row r="99" spans="2:13" s="85" customFormat="1" ht="28.5" x14ac:dyDescent="0.8">
      <c r="B99" s="292" t="s">
        <v>169</v>
      </c>
      <c r="C99" s="437" t="s">
        <v>163</v>
      </c>
      <c r="D99" s="269">
        <v>88.3553</v>
      </c>
      <c r="E99" s="269">
        <v>5.93</v>
      </c>
      <c r="F99" s="269" t="s">
        <v>475</v>
      </c>
      <c r="G99" s="269">
        <v>8.3001000000000005</v>
      </c>
      <c r="H99" s="269">
        <v>8.6232399999999991</v>
      </c>
      <c r="I99" s="438" t="s">
        <v>170</v>
      </c>
      <c r="J99" s="272">
        <v>53100</v>
      </c>
      <c r="K99" s="272">
        <v>53100</v>
      </c>
      <c r="L99" s="272">
        <v>46916.69</v>
      </c>
      <c r="M99" s="293">
        <v>1</v>
      </c>
    </row>
    <row r="100" spans="2:13" s="85" customFormat="1" ht="28.5" x14ac:dyDescent="0.8">
      <c r="B100" s="292" t="s">
        <v>169</v>
      </c>
      <c r="C100" s="437" t="s">
        <v>163</v>
      </c>
      <c r="D100" s="269">
        <v>89.5017</v>
      </c>
      <c r="E100" s="269">
        <v>6.5</v>
      </c>
      <c r="F100" s="269" t="s">
        <v>478</v>
      </c>
      <c r="G100" s="269">
        <v>8.4</v>
      </c>
      <c r="H100" s="269">
        <v>8.7310599999999994</v>
      </c>
      <c r="I100" s="438" t="s">
        <v>170</v>
      </c>
      <c r="J100" s="272">
        <v>47495</v>
      </c>
      <c r="K100" s="272">
        <v>47495</v>
      </c>
      <c r="L100" s="272">
        <v>42508.85</v>
      </c>
      <c r="M100" s="293">
        <v>1</v>
      </c>
    </row>
    <row r="101" spans="2:13" s="85" customFormat="1" ht="28.5" x14ac:dyDescent="0.8">
      <c r="B101" s="292" t="s">
        <v>169</v>
      </c>
      <c r="C101" s="437" t="s">
        <v>163</v>
      </c>
      <c r="D101" s="269">
        <v>94.350300000000004</v>
      </c>
      <c r="E101" s="269">
        <v>4.3</v>
      </c>
      <c r="F101" s="269" t="s">
        <v>479</v>
      </c>
      <c r="G101" s="269">
        <v>8.5</v>
      </c>
      <c r="H101" s="269">
        <v>8.8390900000000006</v>
      </c>
      <c r="I101" s="438" t="s">
        <v>170</v>
      </c>
      <c r="J101" s="272">
        <v>53100</v>
      </c>
      <c r="K101" s="272">
        <v>53100</v>
      </c>
      <c r="L101" s="272">
        <v>50100.03</v>
      </c>
      <c r="M101" s="293">
        <v>1</v>
      </c>
    </row>
    <row r="102" spans="2:13" s="85" customFormat="1" ht="28.5" x14ac:dyDescent="0.8">
      <c r="B102" s="292" t="s">
        <v>169</v>
      </c>
      <c r="C102" s="437" t="s">
        <v>163</v>
      </c>
      <c r="D102" s="269">
        <v>86.957999999999998</v>
      </c>
      <c r="E102" s="269">
        <v>5.64</v>
      </c>
      <c r="F102" s="269" t="s">
        <v>480</v>
      </c>
      <c r="G102" s="269">
        <v>8.5</v>
      </c>
      <c r="H102" s="269">
        <v>8.8390900000000006</v>
      </c>
      <c r="I102" s="438" t="s">
        <v>170</v>
      </c>
      <c r="J102" s="272">
        <v>11772.5</v>
      </c>
      <c r="K102" s="272">
        <v>11772.5</v>
      </c>
      <c r="L102" s="272">
        <v>10237.14</v>
      </c>
      <c r="M102" s="293">
        <v>1</v>
      </c>
    </row>
    <row r="103" spans="2:13" s="85" customFormat="1" ht="28.5" x14ac:dyDescent="0.8">
      <c r="B103" s="292" t="s">
        <v>169</v>
      </c>
      <c r="C103" s="437" t="s">
        <v>163</v>
      </c>
      <c r="D103" s="269">
        <v>83.673900000000003</v>
      </c>
      <c r="E103" s="269">
        <v>5.64</v>
      </c>
      <c r="F103" s="269" t="s">
        <v>481</v>
      </c>
      <c r="G103" s="269">
        <v>9.25</v>
      </c>
      <c r="H103" s="269">
        <v>9.6524099999999997</v>
      </c>
      <c r="I103" s="438" t="s">
        <v>170</v>
      </c>
      <c r="J103" s="272">
        <v>7000</v>
      </c>
      <c r="K103" s="272">
        <v>7000</v>
      </c>
      <c r="L103" s="272">
        <v>5857.18</v>
      </c>
      <c r="M103" s="293">
        <v>2</v>
      </c>
    </row>
    <row r="104" spans="2:13" s="84" customFormat="1" ht="28.5" x14ac:dyDescent="0.8">
      <c r="B104" s="290" t="s">
        <v>168</v>
      </c>
      <c r="C104" s="449"/>
      <c r="D104" s="450"/>
      <c r="E104" s="450"/>
      <c r="F104" s="450"/>
      <c r="G104" s="450"/>
      <c r="H104" s="450"/>
      <c r="I104" s="451"/>
      <c r="J104" s="452">
        <v>5324240.25</v>
      </c>
      <c r="K104" s="452">
        <v>5324240.25</v>
      </c>
      <c r="L104" s="452">
        <v>4849565.3699999982</v>
      </c>
      <c r="M104" s="291">
        <v>101</v>
      </c>
    </row>
    <row r="105" spans="2:13" s="84" customFormat="1" ht="28.5" x14ac:dyDescent="0.8">
      <c r="B105" s="290" t="s">
        <v>313</v>
      </c>
      <c r="C105" s="449"/>
      <c r="D105" s="450"/>
      <c r="E105" s="450"/>
      <c r="F105" s="450"/>
      <c r="G105" s="450"/>
      <c r="H105" s="450"/>
      <c r="I105" s="451"/>
      <c r="J105" s="452"/>
      <c r="K105" s="452"/>
      <c r="L105" s="452"/>
      <c r="M105" s="291"/>
    </row>
    <row r="106" spans="2:13" s="85" customFormat="1" ht="28.5" x14ac:dyDescent="0.8">
      <c r="B106" s="292" t="s">
        <v>169</v>
      </c>
      <c r="C106" s="437" t="s">
        <v>163</v>
      </c>
      <c r="D106" s="269">
        <v>93.308400000000006</v>
      </c>
      <c r="E106" s="269">
        <v>7.1295000000000002</v>
      </c>
      <c r="F106" s="269" t="s">
        <v>482</v>
      </c>
      <c r="G106" s="269">
        <v>9.1</v>
      </c>
      <c r="H106" s="269">
        <v>9.3070199999999996</v>
      </c>
      <c r="I106" s="438" t="s">
        <v>170</v>
      </c>
      <c r="J106" s="272">
        <v>100000</v>
      </c>
      <c r="K106" s="272">
        <v>100000</v>
      </c>
      <c r="L106" s="272">
        <v>93308.47</v>
      </c>
      <c r="M106" s="293">
        <v>1</v>
      </c>
    </row>
    <row r="107" spans="2:13" s="84" customFormat="1" ht="28.5" x14ac:dyDescent="0.8">
      <c r="B107" s="290" t="s">
        <v>168</v>
      </c>
      <c r="C107" s="449"/>
      <c r="D107" s="450"/>
      <c r="E107" s="450"/>
      <c r="F107" s="450"/>
      <c r="G107" s="450"/>
      <c r="H107" s="450"/>
      <c r="I107" s="451"/>
      <c r="J107" s="452">
        <v>100000</v>
      </c>
      <c r="K107" s="452">
        <v>100000</v>
      </c>
      <c r="L107" s="452">
        <v>93308.47</v>
      </c>
      <c r="M107" s="291">
        <v>1</v>
      </c>
    </row>
    <row r="108" spans="2:13" s="84" customFormat="1" ht="28.5" x14ac:dyDescent="0.8">
      <c r="B108" s="290" t="s">
        <v>172</v>
      </c>
      <c r="C108" s="449"/>
      <c r="D108" s="450"/>
      <c r="E108" s="450"/>
      <c r="F108" s="450"/>
      <c r="G108" s="450"/>
      <c r="H108" s="450"/>
      <c r="I108" s="451"/>
      <c r="J108" s="452"/>
      <c r="K108" s="452"/>
      <c r="L108" s="452"/>
      <c r="M108" s="291"/>
    </row>
    <row r="109" spans="2:13" s="85" customFormat="1" ht="28.5" x14ac:dyDescent="0.8">
      <c r="B109" s="292" t="s">
        <v>169</v>
      </c>
      <c r="C109" s="437" t="s">
        <v>163</v>
      </c>
      <c r="D109" s="269">
        <v>94.331100000000006</v>
      </c>
      <c r="E109" s="269">
        <v>5.36</v>
      </c>
      <c r="F109" s="269" t="s">
        <v>483</v>
      </c>
      <c r="G109" s="269">
        <v>6.6</v>
      </c>
      <c r="H109" s="269">
        <v>6.80335</v>
      </c>
      <c r="I109" s="438" t="s">
        <v>170</v>
      </c>
      <c r="J109" s="272">
        <v>1719991.98</v>
      </c>
      <c r="K109" s="272">
        <v>1719991.98</v>
      </c>
      <c r="L109" s="272">
        <v>1622487.56</v>
      </c>
      <c r="M109" s="293">
        <v>34</v>
      </c>
    </row>
    <row r="110" spans="2:13" s="85" customFormat="1" ht="28.5" x14ac:dyDescent="0.8">
      <c r="B110" s="292" t="s">
        <v>169</v>
      </c>
      <c r="C110" s="437" t="s">
        <v>163</v>
      </c>
      <c r="D110" s="269">
        <v>87.26</v>
      </c>
      <c r="E110" s="269">
        <v>5.64</v>
      </c>
      <c r="F110" s="269" t="s">
        <v>336</v>
      </c>
      <c r="G110" s="269">
        <v>8.3000000000000007</v>
      </c>
      <c r="H110" s="269">
        <v>8.6231399999999994</v>
      </c>
      <c r="I110" s="438" t="s">
        <v>170</v>
      </c>
      <c r="J110" s="272">
        <v>13000</v>
      </c>
      <c r="K110" s="272">
        <v>13000</v>
      </c>
      <c r="L110" s="272">
        <v>11343.81</v>
      </c>
      <c r="M110" s="293">
        <v>1</v>
      </c>
    </row>
    <row r="111" spans="2:13" s="85" customFormat="1" ht="28.5" x14ac:dyDescent="0.8">
      <c r="B111" s="292" t="s">
        <v>169</v>
      </c>
      <c r="C111" s="437" t="s">
        <v>163</v>
      </c>
      <c r="D111" s="269">
        <v>88.482299999999995</v>
      </c>
      <c r="E111" s="269">
        <v>4.71</v>
      </c>
      <c r="F111" s="269" t="s">
        <v>484</v>
      </c>
      <c r="G111" s="269">
        <v>8.5</v>
      </c>
      <c r="H111" s="269">
        <v>8.8390900000000006</v>
      </c>
      <c r="I111" s="438" t="s">
        <v>170</v>
      </c>
      <c r="J111" s="272">
        <v>51330</v>
      </c>
      <c r="K111" s="272">
        <v>51330</v>
      </c>
      <c r="L111" s="272">
        <v>45418.01</v>
      </c>
      <c r="M111" s="293">
        <v>1</v>
      </c>
    </row>
    <row r="112" spans="2:13" s="85" customFormat="1" ht="28.5" x14ac:dyDescent="0.8">
      <c r="B112" s="292" t="s">
        <v>169</v>
      </c>
      <c r="C112" s="437" t="s">
        <v>163</v>
      </c>
      <c r="D112" s="269">
        <v>86.384399999999999</v>
      </c>
      <c r="E112" s="269">
        <v>5.64</v>
      </c>
      <c r="F112" s="269" t="s">
        <v>373</v>
      </c>
      <c r="G112" s="269">
        <v>8.5</v>
      </c>
      <c r="H112" s="269">
        <v>8.8390900000000006</v>
      </c>
      <c r="I112" s="438" t="s">
        <v>170</v>
      </c>
      <c r="J112" s="272">
        <v>17700</v>
      </c>
      <c r="K112" s="272">
        <v>17700</v>
      </c>
      <c r="L112" s="272">
        <v>15290.05</v>
      </c>
      <c r="M112" s="293">
        <v>1</v>
      </c>
    </row>
    <row r="113" spans="2:13" s="85" customFormat="1" ht="28.5" x14ac:dyDescent="0.8">
      <c r="B113" s="292" t="s">
        <v>169</v>
      </c>
      <c r="C113" s="437" t="s">
        <v>163</v>
      </c>
      <c r="D113" s="269">
        <v>84.230099999999993</v>
      </c>
      <c r="E113" s="269">
        <v>5.36</v>
      </c>
      <c r="F113" s="269" t="s">
        <v>485</v>
      </c>
      <c r="G113" s="269">
        <v>9</v>
      </c>
      <c r="H113" s="269">
        <v>9.3806799999999999</v>
      </c>
      <c r="I113" s="438" t="s">
        <v>170</v>
      </c>
      <c r="J113" s="272">
        <v>13100</v>
      </c>
      <c r="K113" s="272">
        <v>13100</v>
      </c>
      <c r="L113" s="272">
        <v>11034.14</v>
      </c>
      <c r="M113" s="293">
        <v>2</v>
      </c>
    </row>
    <row r="114" spans="2:13" s="85" customFormat="1" ht="28.5" x14ac:dyDescent="0.8">
      <c r="B114" s="292" t="s">
        <v>169</v>
      </c>
      <c r="C114" s="437" t="s">
        <v>163</v>
      </c>
      <c r="D114" s="269">
        <v>84.193100000000001</v>
      </c>
      <c r="E114" s="269">
        <v>5.36</v>
      </c>
      <c r="F114" s="269" t="s">
        <v>486</v>
      </c>
      <c r="G114" s="269">
        <v>9</v>
      </c>
      <c r="H114" s="269">
        <v>9.3806799999999999</v>
      </c>
      <c r="I114" s="438" t="s">
        <v>170</v>
      </c>
      <c r="J114" s="272">
        <v>28730</v>
      </c>
      <c r="K114" s="272">
        <v>28730</v>
      </c>
      <c r="L114" s="272">
        <v>24188.68</v>
      </c>
      <c r="M114" s="293">
        <v>1</v>
      </c>
    </row>
    <row r="115" spans="2:13" s="85" customFormat="1" ht="28.5" x14ac:dyDescent="0.8">
      <c r="B115" s="292" t="s">
        <v>169</v>
      </c>
      <c r="C115" s="437" t="s">
        <v>163</v>
      </c>
      <c r="D115" s="269">
        <v>83.945800000000006</v>
      </c>
      <c r="E115" s="269">
        <v>5.64</v>
      </c>
      <c r="F115" s="269" t="s">
        <v>487</v>
      </c>
      <c r="G115" s="269">
        <v>9</v>
      </c>
      <c r="H115" s="269">
        <v>9.3806799999999999</v>
      </c>
      <c r="I115" s="438" t="s">
        <v>170</v>
      </c>
      <c r="J115" s="272">
        <v>24635</v>
      </c>
      <c r="K115" s="272">
        <v>24635</v>
      </c>
      <c r="L115" s="272">
        <v>20680.07</v>
      </c>
      <c r="M115" s="293">
        <v>1</v>
      </c>
    </row>
    <row r="116" spans="2:13" s="85" customFormat="1" ht="28.5" x14ac:dyDescent="0.8">
      <c r="B116" s="292" t="s">
        <v>169</v>
      </c>
      <c r="C116" s="437" t="s">
        <v>163</v>
      </c>
      <c r="D116" s="269">
        <v>84.468400000000003</v>
      </c>
      <c r="E116" s="269">
        <v>5.93</v>
      </c>
      <c r="F116" s="269" t="s">
        <v>488</v>
      </c>
      <c r="G116" s="269">
        <v>9</v>
      </c>
      <c r="H116" s="269">
        <v>9.3806799999999999</v>
      </c>
      <c r="I116" s="438" t="s">
        <v>170</v>
      </c>
      <c r="J116" s="272">
        <v>53100</v>
      </c>
      <c r="K116" s="272">
        <v>53100</v>
      </c>
      <c r="L116" s="272">
        <v>44852.77</v>
      </c>
      <c r="M116" s="293">
        <v>1</v>
      </c>
    </row>
    <row r="117" spans="2:13" s="85" customFormat="1" ht="28.5" x14ac:dyDescent="0.8">
      <c r="B117" s="292" t="s">
        <v>169</v>
      </c>
      <c r="C117" s="437" t="s">
        <v>163</v>
      </c>
      <c r="D117" s="269">
        <v>83.367599999999996</v>
      </c>
      <c r="E117" s="269">
        <v>5.93</v>
      </c>
      <c r="F117" s="269" t="s">
        <v>489</v>
      </c>
      <c r="G117" s="269">
        <v>9.25</v>
      </c>
      <c r="H117" s="269">
        <v>9.6524099999999997</v>
      </c>
      <c r="I117" s="438" t="s">
        <v>170</v>
      </c>
      <c r="J117" s="272">
        <v>25000</v>
      </c>
      <c r="K117" s="272">
        <v>25000</v>
      </c>
      <c r="L117" s="272">
        <v>20841.91</v>
      </c>
      <c r="M117" s="293">
        <v>2</v>
      </c>
    </row>
    <row r="118" spans="2:13" s="85" customFormat="1" ht="28.5" x14ac:dyDescent="0.8">
      <c r="B118" s="292" t="s">
        <v>169</v>
      </c>
      <c r="C118" s="437" t="s">
        <v>163</v>
      </c>
      <c r="D118" s="269">
        <v>76.300899999999999</v>
      </c>
      <c r="E118" s="269">
        <v>6.21</v>
      </c>
      <c r="F118" s="269" t="s">
        <v>490</v>
      </c>
      <c r="G118" s="269">
        <v>11</v>
      </c>
      <c r="H118" s="269">
        <v>11.57188</v>
      </c>
      <c r="I118" s="438" t="s">
        <v>170</v>
      </c>
      <c r="J118" s="272">
        <v>49265</v>
      </c>
      <c r="K118" s="272">
        <v>49265</v>
      </c>
      <c r="L118" s="272">
        <v>37589.64</v>
      </c>
      <c r="M118" s="293">
        <v>1</v>
      </c>
    </row>
    <row r="119" spans="2:13" s="84" customFormat="1" ht="28.5" x14ac:dyDescent="0.8">
      <c r="B119" s="290" t="s">
        <v>168</v>
      </c>
      <c r="C119" s="449"/>
      <c r="D119" s="450"/>
      <c r="E119" s="450"/>
      <c r="F119" s="450"/>
      <c r="G119" s="450"/>
      <c r="H119" s="450"/>
      <c r="I119" s="451"/>
      <c r="J119" s="452">
        <v>1995851.98</v>
      </c>
      <c r="K119" s="452">
        <v>1995851.98</v>
      </c>
      <c r="L119" s="452">
        <v>1853726.64</v>
      </c>
      <c r="M119" s="291">
        <v>45</v>
      </c>
    </row>
    <row r="120" spans="2:13" s="84" customFormat="1" ht="28.5" x14ac:dyDescent="0.8">
      <c r="B120" s="290" t="s">
        <v>451</v>
      </c>
      <c r="C120" s="449"/>
      <c r="D120" s="450"/>
      <c r="E120" s="450"/>
      <c r="F120" s="450"/>
      <c r="G120" s="450"/>
      <c r="H120" s="450"/>
      <c r="I120" s="451"/>
      <c r="J120" s="452"/>
      <c r="K120" s="452"/>
      <c r="L120" s="452"/>
      <c r="M120" s="291"/>
    </row>
    <row r="121" spans="2:13" s="85" customFormat="1" ht="28.5" x14ac:dyDescent="0.8">
      <c r="B121" s="292" t="s">
        <v>169</v>
      </c>
      <c r="C121" s="437" t="s">
        <v>163</v>
      </c>
      <c r="D121" s="269">
        <v>99.999499999999998</v>
      </c>
      <c r="E121" s="269">
        <v>3</v>
      </c>
      <c r="F121" s="269" t="s">
        <v>202</v>
      </c>
      <c r="G121" s="269">
        <v>3</v>
      </c>
      <c r="H121" s="269">
        <v>3.0225</v>
      </c>
      <c r="I121" s="438" t="s">
        <v>170</v>
      </c>
      <c r="J121" s="272">
        <v>758718.63</v>
      </c>
      <c r="K121" s="272">
        <v>758718.63</v>
      </c>
      <c r="L121" s="272">
        <v>758715.04</v>
      </c>
      <c r="M121" s="293">
        <v>1</v>
      </c>
    </row>
    <row r="122" spans="2:13" s="85" customFormat="1" ht="28.5" x14ac:dyDescent="0.8">
      <c r="B122" s="292" t="s">
        <v>169</v>
      </c>
      <c r="C122" s="437" t="s">
        <v>163</v>
      </c>
      <c r="D122" s="269">
        <v>99.997100000000003</v>
      </c>
      <c r="E122" s="269">
        <v>7.3772000000000002</v>
      </c>
      <c r="F122" s="269" t="s">
        <v>491</v>
      </c>
      <c r="G122" s="269">
        <v>7.3772000000000002</v>
      </c>
      <c r="H122" s="269">
        <v>7.5132500000000002</v>
      </c>
      <c r="I122" s="438" t="s">
        <v>170</v>
      </c>
      <c r="J122" s="272">
        <v>1515970.29</v>
      </c>
      <c r="K122" s="272">
        <v>1515970.29</v>
      </c>
      <c r="L122" s="272">
        <v>1515927.52</v>
      </c>
      <c r="M122" s="293">
        <v>1</v>
      </c>
    </row>
    <row r="123" spans="2:13" s="84" customFormat="1" ht="28.5" x14ac:dyDescent="0.8">
      <c r="B123" s="290" t="s">
        <v>168</v>
      </c>
      <c r="C123" s="449"/>
      <c r="D123" s="450"/>
      <c r="E123" s="450"/>
      <c r="F123" s="450"/>
      <c r="G123" s="450"/>
      <c r="H123" s="450"/>
      <c r="I123" s="451"/>
      <c r="J123" s="452">
        <v>2274688.92</v>
      </c>
      <c r="K123" s="452">
        <v>2274688.92</v>
      </c>
      <c r="L123" s="452">
        <v>2274642.56</v>
      </c>
      <c r="M123" s="291">
        <v>2</v>
      </c>
    </row>
    <row r="124" spans="2:13" s="84" customFormat="1" ht="28.5" x14ac:dyDescent="0.8">
      <c r="B124" s="290" t="s">
        <v>173</v>
      </c>
      <c r="C124" s="449"/>
      <c r="D124" s="450"/>
      <c r="E124" s="450"/>
      <c r="F124" s="450"/>
      <c r="G124" s="450"/>
      <c r="H124" s="450"/>
      <c r="I124" s="451"/>
      <c r="J124" s="452"/>
      <c r="K124" s="452"/>
      <c r="L124" s="452"/>
      <c r="M124" s="291"/>
    </row>
    <row r="125" spans="2:13" s="85" customFormat="1" ht="28.5" x14ac:dyDescent="0.8">
      <c r="B125" s="292" t="s">
        <v>169</v>
      </c>
      <c r="C125" s="437" t="s">
        <v>163</v>
      </c>
      <c r="D125" s="269">
        <v>99.5</v>
      </c>
      <c r="E125" s="269"/>
      <c r="F125" s="269" t="s">
        <v>201</v>
      </c>
      <c r="G125" s="269">
        <v>2.0099999999999998</v>
      </c>
      <c r="H125" s="269">
        <v>2.0249999999999999</v>
      </c>
      <c r="I125" s="438" t="s">
        <v>164</v>
      </c>
      <c r="J125" s="272">
        <v>3670000</v>
      </c>
      <c r="K125" s="272">
        <v>3670000</v>
      </c>
      <c r="L125" s="272">
        <v>3651650.44</v>
      </c>
      <c r="M125" s="293">
        <v>7</v>
      </c>
    </row>
    <row r="126" spans="2:13" s="85" customFormat="1" ht="28.5" x14ac:dyDescent="0.8">
      <c r="B126" s="292" t="s">
        <v>169</v>
      </c>
      <c r="C126" s="437" t="s">
        <v>163</v>
      </c>
      <c r="D126" s="269">
        <v>99.494399999999999</v>
      </c>
      <c r="E126" s="269"/>
      <c r="F126" s="269" t="s">
        <v>174</v>
      </c>
      <c r="G126" s="269">
        <v>2.0099999999999998</v>
      </c>
      <c r="H126" s="269">
        <v>2.0249999999999999</v>
      </c>
      <c r="I126" s="438" t="s">
        <v>164</v>
      </c>
      <c r="J126" s="272">
        <v>41650000</v>
      </c>
      <c r="K126" s="272">
        <v>41650000</v>
      </c>
      <c r="L126" s="272">
        <v>41439453.049999997</v>
      </c>
      <c r="M126" s="293">
        <v>14</v>
      </c>
    </row>
    <row r="127" spans="2:13" s="85" customFormat="1" ht="28.5" x14ac:dyDescent="0.8">
      <c r="B127" s="292" t="s">
        <v>169</v>
      </c>
      <c r="C127" s="437" t="s">
        <v>163</v>
      </c>
      <c r="D127" s="269">
        <v>99.590400000000002</v>
      </c>
      <c r="E127" s="269"/>
      <c r="F127" s="269" t="s">
        <v>396</v>
      </c>
      <c r="G127" s="269">
        <v>2.35</v>
      </c>
      <c r="H127" s="269">
        <v>2.3720000000000003</v>
      </c>
      <c r="I127" s="438" t="s">
        <v>164</v>
      </c>
      <c r="J127" s="272">
        <v>2985000</v>
      </c>
      <c r="K127" s="272">
        <v>2985000</v>
      </c>
      <c r="L127" s="272">
        <v>2972774.47</v>
      </c>
      <c r="M127" s="293">
        <v>1</v>
      </c>
    </row>
    <row r="128" spans="2:13" s="85" customFormat="1" ht="28.5" x14ac:dyDescent="0.8">
      <c r="B128" s="292" t="s">
        <v>169</v>
      </c>
      <c r="C128" s="437" t="s">
        <v>163</v>
      </c>
      <c r="D128" s="269">
        <v>98.822400000000002</v>
      </c>
      <c r="E128" s="269"/>
      <c r="F128" s="269" t="s">
        <v>175</v>
      </c>
      <c r="G128" s="269">
        <v>2.37</v>
      </c>
      <c r="H128" s="269">
        <v>2.383</v>
      </c>
      <c r="I128" s="438" t="s">
        <v>164</v>
      </c>
      <c r="J128" s="272">
        <v>10000</v>
      </c>
      <c r="K128" s="272">
        <v>10000</v>
      </c>
      <c r="L128" s="272">
        <v>9882.24</v>
      </c>
      <c r="M128" s="293">
        <v>1</v>
      </c>
    </row>
    <row r="129" spans="2:13" s="85" customFormat="1" ht="28.5" x14ac:dyDescent="0.8">
      <c r="B129" s="292" t="s">
        <v>169</v>
      </c>
      <c r="C129" s="437" t="s">
        <v>163</v>
      </c>
      <c r="D129" s="269">
        <v>98.816000000000003</v>
      </c>
      <c r="E129" s="269"/>
      <c r="F129" s="269" t="s">
        <v>176</v>
      </c>
      <c r="G129" s="269">
        <v>2.37</v>
      </c>
      <c r="H129" s="269">
        <v>2.383</v>
      </c>
      <c r="I129" s="438" t="s">
        <v>164</v>
      </c>
      <c r="J129" s="272">
        <v>25000</v>
      </c>
      <c r="K129" s="272">
        <v>25000</v>
      </c>
      <c r="L129" s="272">
        <v>24704</v>
      </c>
      <c r="M129" s="293">
        <v>1</v>
      </c>
    </row>
    <row r="130" spans="2:13" s="85" customFormat="1" ht="28.5" x14ac:dyDescent="0.8">
      <c r="B130" s="292" t="s">
        <v>169</v>
      </c>
      <c r="C130" s="437" t="s">
        <v>163</v>
      </c>
      <c r="D130" s="269">
        <v>97.110900000000001</v>
      </c>
      <c r="E130" s="269"/>
      <c r="F130" s="269" t="s">
        <v>178</v>
      </c>
      <c r="G130" s="269">
        <v>3</v>
      </c>
      <c r="H130" s="269">
        <v>3</v>
      </c>
      <c r="I130" s="438" t="s">
        <v>164</v>
      </c>
      <c r="J130" s="272">
        <v>18332000</v>
      </c>
      <c r="K130" s="272">
        <v>18332000</v>
      </c>
      <c r="L130" s="272">
        <v>17802379.219999999</v>
      </c>
      <c r="M130" s="293">
        <v>5</v>
      </c>
    </row>
    <row r="131" spans="2:13" s="85" customFormat="1" ht="28.5" x14ac:dyDescent="0.8">
      <c r="B131" s="292" t="s">
        <v>169</v>
      </c>
      <c r="C131" s="437" t="s">
        <v>163</v>
      </c>
      <c r="D131" s="269">
        <v>97.095200000000006</v>
      </c>
      <c r="E131" s="269"/>
      <c r="F131" s="269" t="s">
        <v>179</v>
      </c>
      <c r="G131" s="269">
        <v>3</v>
      </c>
      <c r="H131" s="269">
        <v>3</v>
      </c>
      <c r="I131" s="438" t="s">
        <v>164</v>
      </c>
      <c r="J131" s="272">
        <v>16000</v>
      </c>
      <c r="K131" s="272">
        <v>16000</v>
      </c>
      <c r="L131" s="272">
        <v>15535.24</v>
      </c>
      <c r="M131" s="293">
        <v>1</v>
      </c>
    </row>
    <row r="132" spans="2:13" s="85" customFormat="1" ht="28.5" x14ac:dyDescent="0.8">
      <c r="B132" s="292" t="s">
        <v>169</v>
      </c>
      <c r="C132" s="437" t="s">
        <v>163</v>
      </c>
      <c r="D132" s="269">
        <v>96.6066</v>
      </c>
      <c r="E132" s="269"/>
      <c r="F132" s="269" t="s">
        <v>350</v>
      </c>
      <c r="G132" s="269">
        <v>4.5</v>
      </c>
      <c r="H132" s="269">
        <v>4.5220000000000002</v>
      </c>
      <c r="I132" s="438" t="s">
        <v>164</v>
      </c>
      <c r="J132" s="272">
        <v>162362.35999999999</v>
      </c>
      <c r="K132" s="272">
        <v>162362.35999999999</v>
      </c>
      <c r="L132" s="272">
        <v>156852.9</v>
      </c>
      <c r="M132" s="293">
        <v>1</v>
      </c>
    </row>
    <row r="133" spans="2:13" s="84" customFormat="1" ht="28.5" x14ac:dyDescent="0.8">
      <c r="B133" s="290" t="s">
        <v>168</v>
      </c>
      <c r="C133" s="449"/>
      <c r="D133" s="450"/>
      <c r="E133" s="450"/>
      <c r="F133" s="450"/>
      <c r="G133" s="450"/>
      <c r="H133" s="450"/>
      <c r="I133" s="451"/>
      <c r="J133" s="452">
        <v>66850362.359999999</v>
      </c>
      <c r="K133" s="452">
        <v>66850362.359999999</v>
      </c>
      <c r="L133" s="452">
        <v>66073231.559999995</v>
      </c>
      <c r="M133" s="291">
        <v>31</v>
      </c>
    </row>
    <row r="134" spans="2:13" s="84" customFormat="1" ht="28.5" x14ac:dyDescent="0.8">
      <c r="B134" s="290" t="s">
        <v>289</v>
      </c>
      <c r="C134" s="449"/>
      <c r="D134" s="450"/>
      <c r="E134" s="450"/>
      <c r="F134" s="450"/>
      <c r="G134" s="450"/>
      <c r="H134" s="450"/>
      <c r="I134" s="451"/>
      <c r="J134" s="452"/>
      <c r="K134" s="452"/>
      <c r="L134" s="452"/>
      <c r="M134" s="291"/>
    </row>
    <row r="135" spans="2:13" s="85" customFormat="1" ht="28.5" x14ac:dyDescent="0.8">
      <c r="B135" s="292" t="s">
        <v>162</v>
      </c>
      <c r="C135" s="437" t="s">
        <v>163</v>
      </c>
      <c r="D135" s="269">
        <v>95.923199999999994</v>
      </c>
      <c r="E135" s="269"/>
      <c r="F135" s="269" t="s">
        <v>177</v>
      </c>
      <c r="G135" s="269">
        <v>8.5</v>
      </c>
      <c r="H135" s="269">
        <v>8.68</v>
      </c>
      <c r="I135" s="438" t="s">
        <v>164</v>
      </c>
      <c r="J135" s="272">
        <v>140000</v>
      </c>
      <c r="K135" s="272">
        <v>140000</v>
      </c>
      <c r="L135" s="272">
        <v>134292.57</v>
      </c>
      <c r="M135" s="293">
        <v>1</v>
      </c>
    </row>
    <row r="136" spans="2:13" s="85" customFormat="1" ht="28.5" x14ac:dyDescent="0.8">
      <c r="B136" s="292" t="s">
        <v>162</v>
      </c>
      <c r="C136" s="437" t="s">
        <v>163</v>
      </c>
      <c r="D136" s="269">
        <v>89.232500000000002</v>
      </c>
      <c r="E136" s="269"/>
      <c r="F136" s="269" t="s">
        <v>403</v>
      </c>
      <c r="G136" s="269">
        <v>12</v>
      </c>
      <c r="H136" s="269">
        <v>11.996</v>
      </c>
      <c r="I136" s="438" t="s">
        <v>164</v>
      </c>
      <c r="J136" s="272">
        <v>1000000</v>
      </c>
      <c r="K136" s="272">
        <v>1000000</v>
      </c>
      <c r="L136" s="272">
        <v>892326</v>
      </c>
      <c r="M136" s="293">
        <v>1</v>
      </c>
    </row>
    <row r="137" spans="2:13" s="85" customFormat="1" ht="28.5" x14ac:dyDescent="0.8">
      <c r="B137" s="292" t="s">
        <v>162</v>
      </c>
      <c r="C137" s="437" t="s">
        <v>163</v>
      </c>
      <c r="D137" s="269">
        <v>93.960400000000007</v>
      </c>
      <c r="E137" s="269"/>
      <c r="F137" s="269" t="s">
        <v>283</v>
      </c>
      <c r="G137" s="269">
        <v>13</v>
      </c>
      <c r="H137" s="269">
        <v>13.427</v>
      </c>
      <c r="I137" s="438" t="s">
        <v>164</v>
      </c>
      <c r="J137" s="272">
        <v>400000</v>
      </c>
      <c r="K137" s="272">
        <v>400000</v>
      </c>
      <c r="L137" s="272">
        <v>375841.72</v>
      </c>
      <c r="M137" s="293">
        <v>4</v>
      </c>
    </row>
    <row r="138" spans="2:13" s="85" customFormat="1" ht="28.5" x14ac:dyDescent="0.8">
      <c r="B138" s="292" t="s">
        <v>162</v>
      </c>
      <c r="C138" s="437" t="s">
        <v>163</v>
      </c>
      <c r="D138" s="269">
        <v>88.467299999999994</v>
      </c>
      <c r="E138" s="269"/>
      <c r="F138" s="269" t="s">
        <v>308</v>
      </c>
      <c r="G138" s="269">
        <v>13</v>
      </c>
      <c r="H138" s="269">
        <v>12.997</v>
      </c>
      <c r="I138" s="438" t="s">
        <v>164</v>
      </c>
      <c r="J138" s="272">
        <v>100000</v>
      </c>
      <c r="K138" s="272">
        <v>100000</v>
      </c>
      <c r="L138" s="272">
        <v>88467.3</v>
      </c>
      <c r="M138" s="293">
        <v>1</v>
      </c>
    </row>
    <row r="139" spans="2:13" s="85" customFormat="1" ht="28.5" x14ac:dyDescent="0.8">
      <c r="B139" s="292" t="s">
        <v>162</v>
      </c>
      <c r="C139" s="437" t="s">
        <v>163</v>
      </c>
      <c r="D139" s="269">
        <v>93.458399999999997</v>
      </c>
      <c r="E139" s="269"/>
      <c r="F139" s="269" t="s">
        <v>456</v>
      </c>
      <c r="G139" s="269">
        <v>14.65</v>
      </c>
      <c r="H139" s="269">
        <v>15.211</v>
      </c>
      <c r="I139" s="438" t="s">
        <v>164</v>
      </c>
      <c r="J139" s="272">
        <v>200000</v>
      </c>
      <c r="K139" s="272">
        <v>200000</v>
      </c>
      <c r="L139" s="272">
        <v>186916.86</v>
      </c>
      <c r="M139" s="293">
        <v>2</v>
      </c>
    </row>
    <row r="140" spans="2:13" s="85" customFormat="1" ht="28.5" x14ac:dyDescent="0.8">
      <c r="B140" s="292" t="s">
        <v>162</v>
      </c>
      <c r="C140" s="437" t="s">
        <v>163</v>
      </c>
      <c r="D140" s="269">
        <v>87.3459</v>
      </c>
      <c r="E140" s="269"/>
      <c r="F140" s="269" t="s">
        <v>374</v>
      </c>
      <c r="G140" s="269">
        <v>14.65</v>
      </c>
      <c r="H140" s="269">
        <v>14.661</v>
      </c>
      <c r="I140" s="438" t="s">
        <v>164</v>
      </c>
      <c r="J140" s="272">
        <v>200000</v>
      </c>
      <c r="K140" s="272">
        <v>200000</v>
      </c>
      <c r="L140" s="272">
        <v>174691.98</v>
      </c>
      <c r="M140" s="293">
        <v>2</v>
      </c>
    </row>
    <row r="141" spans="2:13" s="85" customFormat="1" ht="28.5" x14ac:dyDescent="0.8">
      <c r="B141" s="292" t="s">
        <v>180</v>
      </c>
      <c r="C141" s="437" t="s">
        <v>163</v>
      </c>
      <c r="D141" s="269">
        <v>94.142200000000003</v>
      </c>
      <c r="E141" s="269"/>
      <c r="F141" s="269" t="s">
        <v>298</v>
      </c>
      <c r="G141" s="269">
        <v>8</v>
      </c>
      <c r="H141" s="269">
        <v>8.07</v>
      </c>
      <c r="I141" s="438" t="s">
        <v>164</v>
      </c>
      <c r="J141" s="272">
        <v>61141.79</v>
      </c>
      <c r="K141" s="272">
        <v>61141.79</v>
      </c>
      <c r="L141" s="272">
        <v>57560.26</v>
      </c>
      <c r="M141" s="293">
        <v>1</v>
      </c>
    </row>
    <row r="142" spans="2:13" s="85" customFormat="1" ht="28.5" x14ac:dyDescent="0.8">
      <c r="B142" s="292" t="s">
        <v>180</v>
      </c>
      <c r="C142" s="437" t="s">
        <v>163</v>
      </c>
      <c r="D142" s="269">
        <v>93.965299999999999</v>
      </c>
      <c r="E142" s="269"/>
      <c r="F142" s="269" t="s">
        <v>375</v>
      </c>
      <c r="G142" s="269">
        <v>8</v>
      </c>
      <c r="H142" s="269">
        <v>8.0619999999999994</v>
      </c>
      <c r="I142" s="438" t="s">
        <v>164</v>
      </c>
      <c r="J142" s="272">
        <v>710704.22</v>
      </c>
      <c r="K142" s="272">
        <v>710704.22</v>
      </c>
      <c r="L142" s="272">
        <v>667815.62</v>
      </c>
      <c r="M142" s="293">
        <v>1</v>
      </c>
    </row>
    <row r="143" spans="2:13" s="84" customFormat="1" ht="28.5" x14ac:dyDescent="0.8">
      <c r="B143" s="290" t="s">
        <v>168</v>
      </c>
      <c r="C143" s="449"/>
      <c r="D143" s="450"/>
      <c r="E143" s="450"/>
      <c r="F143" s="450"/>
      <c r="G143" s="450"/>
      <c r="H143" s="450"/>
      <c r="I143" s="451"/>
      <c r="J143" s="452">
        <v>2811846.01</v>
      </c>
      <c r="K143" s="452">
        <v>2811846.01</v>
      </c>
      <c r="L143" s="452">
        <v>2577912.31</v>
      </c>
      <c r="M143" s="291">
        <v>13</v>
      </c>
    </row>
    <row r="144" spans="2:13" s="84" customFormat="1" ht="28.5" x14ac:dyDescent="0.8">
      <c r="B144" s="290" t="s">
        <v>181</v>
      </c>
      <c r="C144" s="449"/>
      <c r="D144" s="450"/>
      <c r="E144" s="450"/>
      <c r="F144" s="450"/>
      <c r="G144" s="450"/>
      <c r="H144" s="450"/>
      <c r="I144" s="451"/>
      <c r="J144" s="452"/>
      <c r="K144" s="452"/>
      <c r="L144" s="452"/>
      <c r="M144" s="291"/>
    </row>
    <row r="145" spans="2:13" s="85" customFormat="1" ht="28.5" x14ac:dyDescent="0.8">
      <c r="B145" s="292" t="s">
        <v>182</v>
      </c>
      <c r="C145" s="437" t="s">
        <v>163</v>
      </c>
      <c r="D145" s="269">
        <v>92</v>
      </c>
      <c r="E145" s="269"/>
      <c r="F145" s="269"/>
      <c r="G145" s="269"/>
      <c r="H145" s="269"/>
      <c r="I145" s="438"/>
      <c r="J145" s="272">
        <v>297.61</v>
      </c>
      <c r="K145" s="272">
        <v>297.61</v>
      </c>
      <c r="L145" s="272">
        <v>273.8</v>
      </c>
      <c r="M145" s="293">
        <v>1</v>
      </c>
    </row>
    <row r="146" spans="2:13" s="85" customFormat="1" ht="28.5" x14ac:dyDescent="0.8">
      <c r="B146" s="292" t="s">
        <v>182</v>
      </c>
      <c r="C146" s="437" t="s">
        <v>163</v>
      </c>
      <c r="D146" s="269">
        <v>97</v>
      </c>
      <c r="E146" s="269"/>
      <c r="F146" s="269"/>
      <c r="G146" s="269"/>
      <c r="H146" s="269"/>
      <c r="I146" s="438"/>
      <c r="J146" s="272">
        <v>1696.25</v>
      </c>
      <c r="K146" s="272">
        <v>1696.25</v>
      </c>
      <c r="L146" s="272">
        <v>1645.37</v>
      </c>
      <c r="M146" s="293">
        <v>2</v>
      </c>
    </row>
    <row r="147" spans="2:13" s="85" customFormat="1" ht="28.5" x14ac:dyDescent="0.8">
      <c r="B147" s="292" t="s">
        <v>182</v>
      </c>
      <c r="C147" s="437" t="s">
        <v>163</v>
      </c>
      <c r="D147" s="269">
        <v>97.3</v>
      </c>
      <c r="E147" s="269"/>
      <c r="F147" s="269"/>
      <c r="G147" s="269"/>
      <c r="H147" s="269"/>
      <c r="I147" s="438"/>
      <c r="J147" s="272">
        <v>709.32</v>
      </c>
      <c r="K147" s="272">
        <v>709.32</v>
      </c>
      <c r="L147" s="272">
        <v>690.17</v>
      </c>
      <c r="M147" s="293">
        <v>1</v>
      </c>
    </row>
    <row r="148" spans="2:13" s="85" customFormat="1" ht="28.5" x14ac:dyDescent="0.8">
      <c r="B148" s="292" t="s">
        <v>182</v>
      </c>
      <c r="C148" s="437" t="s">
        <v>163</v>
      </c>
      <c r="D148" s="269">
        <v>97.5</v>
      </c>
      <c r="E148" s="269"/>
      <c r="F148" s="269"/>
      <c r="G148" s="269"/>
      <c r="H148" s="269"/>
      <c r="I148" s="438"/>
      <c r="J148" s="272">
        <v>8147.87</v>
      </c>
      <c r="K148" s="272">
        <v>8147.87</v>
      </c>
      <c r="L148" s="272">
        <v>7944.17</v>
      </c>
      <c r="M148" s="293">
        <v>4</v>
      </c>
    </row>
    <row r="149" spans="2:13" s="85" customFormat="1" ht="28.5" x14ac:dyDescent="0.8">
      <c r="B149" s="292" t="s">
        <v>182</v>
      </c>
      <c r="C149" s="437" t="s">
        <v>163</v>
      </c>
      <c r="D149" s="269">
        <v>98</v>
      </c>
      <c r="E149" s="269"/>
      <c r="F149" s="269"/>
      <c r="G149" s="269"/>
      <c r="H149" s="269"/>
      <c r="I149" s="438"/>
      <c r="J149" s="272">
        <v>1882.47</v>
      </c>
      <c r="K149" s="272">
        <v>1882.47</v>
      </c>
      <c r="L149" s="272">
        <v>1844.82</v>
      </c>
      <c r="M149" s="293">
        <v>1</v>
      </c>
    </row>
    <row r="150" spans="2:13" s="85" customFormat="1" ht="28.5" x14ac:dyDescent="0.8">
      <c r="B150" s="292" t="s">
        <v>182</v>
      </c>
      <c r="C150" s="437" t="s">
        <v>163</v>
      </c>
      <c r="D150" s="269">
        <v>98.01</v>
      </c>
      <c r="E150" s="269"/>
      <c r="F150" s="269"/>
      <c r="G150" s="269"/>
      <c r="H150" s="269"/>
      <c r="I150" s="438"/>
      <c r="J150" s="272">
        <v>2278.54</v>
      </c>
      <c r="K150" s="272">
        <v>2278.54</v>
      </c>
      <c r="L150" s="272">
        <v>2233.1999999999998</v>
      </c>
      <c r="M150" s="293">
        <v>1</v>
      </c>
    </row>
    <row r="151" spans="2:13" s="85" customFormat="1" ht="28.5" x14ac:dyDescent="0.8">
      <c r="B151" s="292" t="s">
        <v>182</v>
      </c>
      <c r="C151" s="437" t="s">
        <v>163</v>
      </c>
      <c r="D151" s="269">
        <v>98.1</v>
      </c>
      <c r="E151" s="269"/>
      <c r="F151" s="269"/>
      <c r="G151" s="269"/>
      <c r="H151" s="269"/>
      <c r="I151" s="438"/>
      <c r="J151" s="272">
        <v>2883.43</v>
      </c>
      <c r="K151" s="272">
        <v>2883.43</v>
      </c>
      <c r="L151" s="272">
        <v>2828.64</v>
      </c>
      <c r="M151" s="293">
        <v>1</v>
      </c>
    </row>
    <row r="152" spans="2:13" s="85" customFormat="1" ht="28.5" x14ac:dyDescent="0.8">
      <c r="B152" s="292" t="s">
        <v>182</v>
      </c>
      <c r="C152" s="437" t="s">
        <v>163</v>
      </c>
      <c r="D152" s="269">
        <v>98.25</v>
      </c>
      <c r="E152" s="269"/>
      <c r="F152" s="269"/>
      <c r="G152" s="269"/>
      <c r="H152" s="269"/>
      <c r="I152" s="438"/>
      <c r="J152" s="272">
        <v>1210.1500000000001</v>
      </c>
      <c r="K152" s="272">
        <v>1210.1500000000001</v>
      </c>
      <c r="L152" s="272">
        <v>1188.97</v>
      </c>
      <c r="M152" s="293">
        <v>1</v>
      </c>
    </row>
    <row r="153" spans="2:13" s="85" customFormat="1" ht="28.5" x14ac:dyDescent="0.8">
      <c r="B153" s="292" t="s">
        <v>182</v>
      </c>
      <c r="C153" s="437" t="s">
        <v>163</v>
      </c>
      <c r="D153" s="269">
        <v>98.4</v>
      </c>
      <c r="E153" s="269"/>
      <c r="F153" s="269"/>
      <c r="G153" s="269"/>
      <c r="H153" s="269"/>
      <c r="I153" s="438"/>
      <c r="J153" s="272">
        <v>3818.03</v>
      </c>
      <c r="K153" s="272">
        <v>3818.03</v>
      </c>
      <c r="L153" s="272">
        <v>3756.94</v>
      </c>
      <c r="M153" s="293">
        <v>1</v>
      </c>
    </row>
    <row r="154" spans="2:13" s="85" customFormat="1" ht="28.5" x14ac:dyDescent="0.8">
      <c r="B154" s="292" t="s">
        <v>182</v>
      </c>
      <c r="C154" s="437" t="s">
        <v>163</v>
      </c>
      <c r="D154" s="269">
        <v>98.5</v>
      </c>
      <c r="E154" s="269"/>
      <c r="F154" s="269"/>
      <c r="G154" s="269"/>
      <c r="H154" s="269"/>
      <c r="I154" s="438"/>
      <c r="J154" s="272">
        <v>54498.979999999989</v>
      </c>
      <c r="K154" s="272">
        <v>54498.979999999989</v>
      </c>
      <c r="L154" s="272">
        <v>53681.490000000005</v>
      </c>
      <c r="M154" s="293">
        <v>10</v>
      </c>
    </row>
    <row r="155" spans="2:13" s="85" customFormat="1" ht="28.5" x14ac:dyDescent="0.8">
      <c r="B155" s="292" t="s">
        <v>182</v>
      </c>
      <c r="C155" s="437" t="s">
        <v>163</v>
      </c>
      <c r="D155" s="269">
        <v>98.55</v>
      </c>
      <c r="E155" s="269"/>
      <c r="F155" s="269"/>
      <c r="G155" s="269"/>
      <c r="H155" s="269"/>
      <c r="I155" s="438"/>
      <c r="J155" s="272">
        <v>8859.0300000000007</v>
      </c>
      <c r="K155" s="272">
        <v>8859.0300000000007</v>
      </c>
      <c r="L155" s="272">
        <v>8730.57</v>
      </c>
      <c r="M155" s="293">
        <v>1</v>
      </c>
    </row>
    <row r="156" spans="2:13" s="85" customFormat="1" ht="28.5" x14ac:dyDescent="0.8">
      <c r="B156" s="292" t="s">
        <v>182</v>
      </c>
      <c r="C156" s="437" t="s">
        <v>163</v>
      </c>
      <c r="D156" s="269">
        <v>98.6</v>
      </c>
      <c r="E156" s="269"/>
      <c r="F156" s="269"/>
      <c r="G156" s="269"/>
      <c r="H156" s="269"/>
      <c r="I156" s="438"/>
      <c r="J156" s="272">
        <v>3330.6</v>
      </c>
      <c r="K156" s="272">
        <v>3330.6</v>
      </c>
      <c r="L156" s="272">
        <v>3283.97</v>
      </c>
      <c r="M156" s="293">
        <v>1</v>
      </c>
    </row>
    <row r="157" spans="2:13" s="85" customFormat="1" ht="28.5" x14ac:dyDescent="0.8">
      <c r="B157" s="292" t="s">
        <v>182</v>
      </c>
      <c r="C157" s="437" t="s">
        <v>163</v>
      </c>
      <c r="D157" s="269">
        <v>98.7</v>
      </c>
      <c r="E157" s="269"/>
      <c r="F157" s="269"/>
      <c r="G157" s="269"/>
      <c r="H157" s="269"/>
      <c r="I157" s="438"/>
      <c r="J157" s="272">
        <v>8793.32</v>
      </c>
      <c r="K157" s="272">
        <v>8793.32</v>
      </c>
      <c r="L157" s="272">
        <v>8679.01</v>
      </c>
      <c r="M157" s="293">
        <v>1</v>
      </c>
    </row>
    <row r="158" spans="2:13" s="85" customFormat="1" ht="28.5" x14ac:dyDescent="0.8">
      <c r="B158" s="292" t="s">
        <v>182</v>
      </c>
      <c r="C158" s="437" t="s">
        <v>163</v>
      </c>
      <c r="D158" s="269">
        <v>99</v>
      </c>
      <c r="E158" s="269"/>
      <c r="F158" s="269"/>
      <c r="G158" s="269"/>
      <c r="H158" s="269"/>
      <c r="I158" s="438"/>
      <c r="J158" s="272">
        <v>59735.33</v>
      </c>
      <c r="K158" s="272">
        <v>59735.33</v>
      </c>
      <c r="L158" s="272">
        <v>59137.97</v>
      </c>
      <c r="M158" s="293">
        <v>5</v>
      </c>
    </row>
    <row r="159" spans="2:13" s="85" customFormat="1" ht="28.5" x14ac:dyDescent="0.8">
      <c r="B159" s="292" t="s">
        <v>182</v>
      </c>
      <c r="C159" s="437" t="s">
        <v>163</v>
      </c>
      <c r="D159" s="269">
        <v>99.08</v>
      </c>
      <c r="E159" s="269"/>
      <c r="F159" s="269"/>
      <c r="G159" s="269"/>
      <c r="H159" s="269"/>
      <c r="I159" s="438"/>
      <c r="J159" s="272">
        <v>13141.05</v>
      </c>
      <c r="K159" s="272">
        <v>13141.05</v>
      </c>
      <c r="L159" s="272">
        <v>13020.15</v>
      </c>
      <c r="M159" s="293">
        <v>1</v>
      </c>
    </row>
    <row r="160" spans="2:13" s="85" customFormat="1" ht="28.5" x14ac:dyDescent="0.8">
      <c r="B160" s="292" t="s">
        <v>182</v>
      </c>
      <c r="C160" s="437" t="s">
        <v>163</v>
      </c>
      <c r="D160" s="269">
        <v>99.1</v>
      </c>
      <c r="E160" s="269"/>
      <c r="F160" s="269"/>
      <c r="G160" s="269"/>
      <c r="H160" s="269"/>
      <c r="I160" s="438"/>
      <c r="J160" s="272">
        <v>414802.6</v>
      </c>
      <c r="K160" s="272">
        <v>414802.6</v>
      </c>
      <c r="L160" s="272">
        <v>411069.38</v>
      </c>
      <c r="M160" s="293">
        <v>17</v>
      </c>
    </row>
    <row r="161" spans="2:13" s="85" customFormat="1" ht="28.5" x14ac:dyDescent="0.8">
      <c r="B161" s="292" t="s">
        <v>182</v>
      </c>
      <c r="C161" s="437" t="s">
        <v>163</v>
      </c>
      <c r="D161" s="269">
        <v>99.111999999999995</v>
      </c>
      <c r="E161" s="269"/>
      <c r="F161" s="269"/>
      <c r="G161" s="269"/>
      <c r="H161" s="269"/>
      <c r="I161" s="438"/>
      <c r="J161" s="272">
        <v>22073.21</v>
      </c>
      <c r="K161" s="272">
        <v>22073.21</v>
      </c>
      <c r="L161" s="272">
        <v>21877.200000000001</v>
      </c>
      <c r="M161" s="293">
        <v>1</v>
      </c>
    </row>
    <row r="162" spans="2:13" s="85" customFormat="1" ht="28.5" x14ac:dyDescent="0.8">
      <c r="B162" s="292" t="s">
        <v>182</v>
      </c>
      <c r="C162" s="437" t="s">
        <v>163</v>
      </c>
      <c r="D162" s="269">
        <v>99.15</v>
      </c>
      <c r="E162" s="269"/>
      <c r="F162" s="269"/>
      <c r="G162" s="269"/>
      <c r="H162" s="269"/>
      <c r="I162" s="438"/>
      <c r="J162" s="272">
        <v>66626.98000000001</v>
      </c>
      <c r="K162" s="272">
        <v>66626.98000000001</v>
      </c>
      <c r="L162" s="272">
        <v>66060.649999999994</v>
      </c>
      <c r="M162" s="293">
        <v>4</v>
      </c>
    </row>
    <row r="163" spans="2:13" s="85" customFormat="1" ht="28.5" x14ac:dyDescent="0.8">
      <c r="B163" s="292" t="s">
        <v>182</v>
      </c>
      <c r="C163" s="437" t="s">
        <v>163</v>
      </c>
      <c r="D163" s="269">
        <v>99.1584</v>
      </c>
      <c r="E163" s="269"/>
      <c r="F163" s="269"/>
      <c r="G163" s="269"/>
      <c r="H163" s="269"/>
      <c r="I163" s="438"/>
      <c r="J163" s="272">
        <v>24237.42</v>
      </c>
      <c r="K163" s="272">
        <v>24237.42</v>
      </c>
      <c r="L163" s="272">
        <v>24033.439999999999</v>
      </c>
      <c r="M163" s="293">
        <v>1</v>
      </c>
    </row>
    <row r="164" spans="2:13" s="85" customFormat="1" ht="28.5" x14ac:dyDescent="0.8">
      <c r="B164" s="292" t="s">
        <v>182</v>
      </c>
      <c r="C164" s="437" t="s">
        <v>163</v>
      </c>
      <c r="D164" s="269">
        <v>99.16</v>
      </c>
      <c r="E164" s="269"/>
      <c r="F164" s="269"/>
      <c r="G164" s="269"/>
      <c r="H164" s="269"/>
      <c r="I164" s="438"/>
      <c r="J164" s="272">
        <v>17976.29</v>
      </c>
      <c r="K164" s="272">
        <v>17976.29</v>
      </c>
      <c r="L164" s="272">
        <v>17825.29</v>
      </c>
      <c r="M164" s="293">
        <v>1</v>
      </c>
    </row>
    <row r="165" spans="2:13" s="85" customFormat="1" ht="28.5" x14ac:dyDescent="0.8">
      <c r="B165" s="292" t="s">
        <v>182</v>
      </c>
      <c r="C165" s="437" t="s">
        <v>163</v>
      </c>
      <c r="D165" s="269">
        <v>99.2</v>
      </c>
      <c r="E165" s="269"/>
      <c r="F165" s="269"/>
      <c r="G165" s="269"/>
      <c r="H165" s="269"/>
      <c r="I165" s="438"/>
      <c r="J165" s="272">
        <v>212392.12</v>
      </c>
      <c r="K165" s="272">
        <v>212392.12</v>
      </c>
      <c r="L165" s="272">
        <v>210692.99000000002</v>
      </c>
      <c r="M165" s="293">
        <v>9</v>
      </c>
    </row>
    <row r="166" spans="2:13" s="85" customFormat="1" ht="28.5" x14ac:dyDescent="0.8">
      <c r="B166" s="292" t="s">
        <v>182</v>
      </c>
      <c r="C166" s="437" t="s">
        <v>163</v>
      </c>
      <c r="D166" s="269">
        <v>99.21</v>
      </c>
      <c r="E166" s="269"/>
      <c r="F166" s="269"/>
      <c r="G166" s="269"/>
      <c r="H166" s="269"/>
      <c r="I166" s="438"/>
      <c r="J166" s="272">
        <v>25665.23</v>
      </c>
      <c r="K166" s="272">
        <v>25665.23</v>
      </c>
      <c r="L166" s="272">
        <v>25462.47</v>
      </c>
      <c r="M166" s="293">
        <v>1</v>
      </c>
    </row>
    <row r="167" spans="2:13" s="85" customFormat="1" ht="28.5" x14ac:dyDescent="0.8">
      <c r="B167" s="292" t="s">
        <v>182</v>
      </c>
      <c r="C167" s="437" t="s">
        <v>163</v>
      </c>
      <c r="D167" s="269">
        <v>99.22</v>
      </c>
      <c r="E167" s="269"/>
      <c r="F167" s="269"/>
      <c r="G167" s="269"/>
      <c r="H167" s="269"/>
      <c r="I167" s="438"/>
      <c r="J167" s="272">
        <v>20487.37</v>
      </c>
      <c r="K167" s="272">
        <v>20487.37</v>
      </c>
      <c r="L167" s="272">
        <v>20327.57</v>
      </c>
      <c r="M167" s="293">
        <v>1</v>
      </c>
    </row>
    <row r="168" spans="2:13" s="85" customFormat="1" ht="28.5" x14ac:dyDescent="0.8">
      <c r="B168" s="292" t="s">
        <v>182</v>
      </c>
      <c r="C168" s="437" t="s">
        <v>163</v>
      </c>
      <c r="D168" s="269">
        <v>99.24</v>
      </c>
      <c r="E168" s="269"/>
      <c r="F168" s="269"/>
      <c r="G168" s="269"/>
      <c r="H168" s="269"/>
      <c r="I168" s="438"/>
      <c r="J168" s="272">
        <v>30000</v>
      </c>
      <c r="K168" s="272">
        <v>30000</v>
      </c>
      <c r="L168" s="272">
        <v>29772</v>
      </c>
      <c r="M168" s="293">
        <v>1</v>
      </c>
    </row>
    <row r="169" spans="2:13" s="85" customFormat="1" ht="28.5" x14ac:dyDescent="0.8">
      <c r="B169" s="292" t="s">
        <v>182</v>
      </c>
      <c r="C169" s="437" t="s">
        <v>163</v>
      </c>
      <c r="D169" s="269">
        <v>99.25</v>
      </c>
      <c r="E169" s="269"/>
      <c r="F169" s="269"/>
      <c r="G169" s="269"/>
      <c r="H169" s="269"/>
      <c r="I169" s="438"/>
      <c r="J169" s="272">
        <v>198617.8</v>
      </c>
      <c r="K169" s="272">
        <v>198617.8</v>
      </c>
      <c r="L169" s="272">
        <v>197128.17</v>
      </c>
      <c r="M169" s="293">
        <v>6</v>
      </c>
    </row>
    <row r="170" spans="2:13" s="85" customFormat="1" ht="28.5" x14ac:dyDescent="0.8">
      <c r="B170" s="292" t="s">
        <v>182</v>
      </c>
      <c r="C170" s="437" t="s">
        <v>163</v>
      </c>
      <c r="D170" s="269">
        <v>99.26</v>
      </c>
      <c r="E170" s="269"/>
      <c r="F170" s="269"/>
      <c r="G170" s="269"/>
      <c r="H170" s="269"/>
      <c r="I170" s="438"/>
      <c r="J170" s="272">
        <v>22686.38</v>
      </c>
      <c r="K170" s="272">
        <v>22686.38</v>
      </c>
      <c r="L170" s="272">
        <v>22518.5</v>
      </c>
      <c r="M170" s="293">
        <v>1</v>
      </c>
    </row>
    <row r="171" spans="2:13" s="85" customFormat="1" ht="28.5" x14ac:dyDescent="0.8">
      <c r="B171" s="292" t="s">
        <v>182</v>
      </c>
      <c r="C171" s="437" t="s">
        <v>163</v>
      </c>
      <c r="D171" s="269">
        <v>99.28</v>
      </c>
      <c r="E171" s="269"/>
      <c r="F171" s="269"/>
      <c r="G171" s="269"/>
      <c r="H171" s="269"/>
      <c r="I171" s="438"/>
      <c r="J171" s="272">
        <v>23970.639999999999</v>
      </c>
      <c r="K171" s="272">
        <v>23970.639999999999</v>
      </c>
      <c r="L171" s="272">
        <v>23798.05</v>
      </c>
      <c r="M171" s="293">
        <v>1</v>
      </c>
    </row>
    <row r="172" spans="2:13" s="85" customFormat="1" ht="28.5" x14ac:dyDescent="0.8">
      <c r="B172" s="292" t="s">
        <v>182</v>
      </c>
      <c r="C172" s="437" t="s">
        <v>163</v>
      </c>
      <c r="D172" s="269">
        <v>99.3</v>
      </c>
      <c r="E172" s="269"/>
      <c r="F172" s="269"/>
      <c r="G172" s="269"/>
      <c r="H172" s="269"/>
      <c r="I172" s="438"/>
      <c r="J172" s="272">
        <v>314419.06000000006</v>
      </c>
      <c r="K172" s="272">
        <v>314419.06000000006</v>
      </c>
      <c r="L172" s="272">
        <v>312218.13</v>
      </c>
      <c r="M172" s="293">
        <v>7</v>
      </c>
    </row>
    <row r="173" spans="2:13" s="85" customFormat="1" ht="28.5" x14ac:dyDescent="0.8">
      <c r="B173" s="292" t="s">
        <v>182</v>
      </c>
      <c r="C173" s="437" t="s">
        <v>163</v>
      </c>
      <c r="D173" s="269">
        <v>99.31</v>
      </c>
      <c r="E173" s="269"/>
      <c r="F173" s="269"/>
      <c r="G173" s="269"/>
      <c r="H173" s="269"/>
      <c r="I173" s="438"/>
      <c r="J173" s="272">
        <v>50824.78</v>
      </c>
      <c r="K173" s="272">
        <v>50824.78</v>
      </c>
      <c r="L173" s="272">
        <v>50474.09</v>
      </c>
      <c r="M173" s="293">
        <v>1</v>
      </c>
    </row>
    <row r="174" spans="2:13" s="85" customFormat="1" ht="28.5" x14ac:dyDescent="0.8">
      <c r="B174" s="292" t="s">
        <v>182</v>
      </c>
      <c r="C174" s="437" t="s">
        <v>163</v>
      </c>
      <c r="D174" s="269">
        <v>99.35</v>
      </c>
      <c r="E174" s="269"/>
      <c r="F174" s="269"/>
      <c r="G174" s="269"/>
      <c r="H174" s="269"/>
      <c r="I174" s="438"/>
      <c r="J174" s="272">
        <v>86331.18</v>
      </c>
      <c r="K174" s="272">
        <v>86331.18</v>
      </c>
      <c r="L174" s="272">
        <v>85770.03</v>
      </c>
      <c r="M174" s="293">
        <v>2</v>
      </c>
    </row>
    <row r="175" spans="2:13" s="85" customFormat="1" ht="28.5" x14ac:dyDescent="0.8">
      <c r="B175" s="292" t="s">
        <v>182</v>
      </c>
      <c r="C175" s="437" t="s">
        <v>163</v>
      </c>
      <c r="D175" s="269">
        <v>99.385000000000005</v>
      </c>
      <c r="E175" s="269"/>
      <c r="F175" s="269"/>
      <c r="G175" s="269"/>
      <c r="H175" s="269"/>
      <c r="I175" s="438"/>
      <c r="J175" s="272">
        <v>30787.32</v>
      </c>
      <c r="K175" s="272">
        <v>30787.32</v>
      </c>
      <c r="L175" s="272">
        <v>30597.98</v>
      </c>
      <c r="M175" s="293">
        <v>1</v>
      </c>
    </row>
    <row r="176" spans="2:13" s="85" customFormat="1" ht="28.5" x14ac:dyDescent="0.8">
      <c r="B176" s="292" t="s">
        <v>182</v>
      </c>
      <c r="C176" s="437" t="s">
        <v>163</v>
      </c>
      <c r="D176" s="269">
        <v>99.4</v>
      </c>
      <c r="E176" s="269"/>
      <c r="F176" s="269"/>
      <c r="G176" s="269"/>
      <c r="H176" s="269"/>
      <c r="I176" s="438"/>
      <c r="J176" s="272">
        <v>330888.65999999997</v>
      </c>
      <c r="K176" s="272">
        <v>330888.65999999997</v>
      </c>
      <c r="L176" s="272">
        <v>328903.33</v>
      </c>
      <c r="M176" s="293">
        <v>5</v>
      </c>
    </row>
    <row r="177" spans="2:13" s="85" customFormat="1" ht="28.5" x14ac:dyDescent="0.8">
      <c r="B177" s="292" t="s">
        <v>182</v>
      </c>
      <c r="C177" s="437" t="s">
        <v>163</v>
      </c>
      <c r="D177" s="269">
        <v>99.41</v>
      </c>
      <c r="E177" s="269"/>
      <c r="F177" s="269"/>
      <c r="G177" s="269"/>
      <c r="H177" s="269"/>
      <c r="I177" s="438"/>
      <c r="J177" s="272">
        <v>54901.71</v>
      </c>
      <c r="K177" s="272">
        <v>54901.71</v>
      </c>
      <c r="L177" s="272">
        <v>54577.79</v>
      </c>
      <c r="M177" s="293">
        <v>1</v>
      </c>
    </row>
    <row r="178" spans="2:13" s="85" customFormat="1" ht="28.5" x14ac:dyDescent="0.8">
      <c r="B178" s="292" t="s">
        <v>182</v>
      </c>
      <c r="C178" s="437" t="s">
        <v>163</v>
      </c>
      <c r="D178" s="269">
        <v>99.42</v>
      </c>
      <c r="E178" s="269"/>
      <c r="F178" s="269"/>
      <c r="G178" s="269"/>
      <c r="H178" s="269"/>
      <c r="I178" s="438"/>
      <c r="J178" s="272">
        <v>60689.36</v>
      </c>
      <c r="K178" s="272">
        <v>60689.36</v>
      </c>
      <c r="L178" s="272">
        <v>60337.36</v>
      </c>
      <c r="M178" s="293">
        <v>1</v>
      </c>
    </row>
    <row r="179" spans="2:13" s="85" customFormat="1" ht="28.5" x14ac:dyDescent="0.8">
      <c r="B179" s="292" t="s">
        <v>182</v>
      </c>
      <c r="C179" s="437" t="s">
        <v>163</v>
      </c>
      <c r="D179" s="269">
        <v>99.45</v>
      </c>
      <c r="E179" s="269"/>
      <c r="F179" s="269"/>
      <c r="G179" s="269"/>
      <c r="H179" s="269"/>
      <c r="I179" s="438"/>
      <c r="J179" s="272">
        <v>274199.31</v>
      </c>
      <c r="K179" s="272">
        <v>274199.31</v>
      </c>
      <c r="L179" s="272">
        <v>272691.21999999997</v>
      </c>
      <c r="M179" s="293">
        <v>4</v>
      </c>
    </row>
    <row r="180" spans="2:13" s="85" customFormat="1" ht="28.5" x14ac:dyDescent="0.8">
      <c r="B180" s="292" t="s">
        <v>182</v>
      </c>
      <c r="C180" s="437" t="s">
        <v>163</v>
      </c>
      <c r="D180" s="269">
        <v>99.46</v>
      </c>
      <c r="E180" s="269"/>
      <c r="F180" s="269"/>
      <c r="G180" s="269"/>
      <c r="H180" s="269"/>
      <c r="I180" s="438"/>
      <c r="J180" s="272">
        <v>107802.26999999999</v>
      </c>
      <c r="K180" s="272">
        <v>107802.26999999999</v>
      </c>
      <c r="L180" s="272">
        <v>107220.14</v>
      </c>
      <c r="M180" s="293">
        <v>2</v>
      </c>
    </row>
    <row r="181" spans="2:13" s="85" customFormat="1" ht="28.5" x14ac:dyDescent="0.8">
      <c r="B181" s="292" t="s">
        <v>182</v>
      </c>
      <c r="C181" s="437" t="s">
        <v>163</v>
      </c>
      <c r="D181" s="269">
        <v>99.470100000000002</v>
      </c>
      <c r="E181" s="269"/>
      <c r="F181" s="269"/>
      <c r="G181" s="269"/>
      <c r="H181" s="269"/>
      <c r="I181" s="438"/>
      <c r="J181" s="272">
        <v>96314.07</v>
      </c>
      <c r="K181" s="272">
        <v>96314.07</v>
      </c>
      <c r="L181" s="272">
        <v>95803.7</v>
      </c>
      <c r="M181" s="293">
        <v>1</v>
      </c>
    </row>
    <row r="182" spans="2:13" s="85" customFormat="1" ht="28.5" x14ac:dyDescent="0.8">
      <c r="B182" s="292" t="s">
        <v>182</v>
      </c>
      <c r="C182" s="437" t="s">
        <v>163</v>
      </c>
      <c r="D182" s="269">
        <v>99.48</v>
      </c>
      <c r="E182" s="269"/>
      <c r="F182" s="269"/>
      <c r="G182" s="269"/>
      <c r="H182" s="269"/>
      <c r="I182" s="438"/>
      <c r="J182" s="272">
        <v>68400</v>
      </c>
      <c r="K182" s="272">
        <v>68400</v>
      </c>
      <c r="L182" s="272">
        <v>68044.320000000007</v>
      </c>
      <c r="M182" s="293">
        <v>1</v>
      </c>
    </row>
    <row r="183" spans="2:13" s="85" customFormat="1" ht="28.5" x14ac:dyDescent="0.8">
      <c r="B183" s="292" t="s">
        <v>182</v>
      </c>
      <c r="C183" s="437" t="s">
        <v>163</v>
      </c>
      <c r="D183" s="269">
        <v>99.5</v>
      </c>
      <c r="E183" s="269"/>
      <c r="F183" s="269"/>
      <c r="G183" s="269"/>
      <c r="H183" s="269"/>
      <c r="I183" s="438"/>
      <c r="J183" s="272">
        <v>1411788.98</v>
      </c>
      <c r="K183" s="272">
        <v>1411788.98</v>
      </c>
      <c r="L183" s="272">
        <v>1404730.0500000003</v>
      </c>
      <c r="M183" s="293">
        <v>10</v>
      </c>
    </row>
    <row r="184" spans="2:13" s="85" customFormat="1" ht="28.5" x14ac:dyDescent="0.8">
      <c r="B184" s="292" t="s">
        <v>182</v>
      </c>
      <c r="C184" s="437" t="s">
        <v>163</v>
      </c>
      <c r="D184" s="269">
        <v>99.52</v>
      </c>
      <c r="E184" s="269"/>
      <c r="F184" s="269"/>
      <c r="G184" s="269"/>
      <c r="H184" s="269"/>
      <c r="I184" s="438"/>
      <c r="J184" s="272">
        <v>131792.75</v>
      </c>
      <c r="K184" s="272">
        <v>131792.75</v>
      </c>
      <c r="L184" s="272">
        <v>131160.14000000001</v>
      </c>
      <c r="M184" s="293">
        <v>1</v>
      </c>
    </row>
    <row r="185" spans="2:13" s="85" customFormat="1" ht="28.5" x14ac:dyDescent="0.8">
      <c r="B185" s="292" t="s">
        <v>182</v>
      </c>
      <c r="C185" s="437" t="s">
        <v>163</v>
      </c>
      <c r="D185" s="269">
        <v>99.55</v>
      </c>
      <c r="E185" s="269"/>
      <c r="F185" s="269"/>
      <c r="G185" s="269"/>
      <c r="H185" s="269"/>
      <c r="I185" s="438"/>
      <c r="J185" s="272">
        <v>1235502.31</v>
      </c>
      <c r="K185" s="272">
        <v>1235502.31</v>
      </c>
      <c r="L185" s="272">
        <v>1229942.56</v>
      </c>
      <c r="M185" s="293">
        <v>8</v>
      </c>
    </row>
    <row r="186" spans="2:13" s="85" customFormat="1" ht="28.5" x14ac:dyDescent="0.8">
      <c r="B186" s="292" t="s">
        <v>182</v>
      </c>
      <c r="C186" s="437" t="s">
        <v>163</v>
      </c>
      <c r="D186" s="269">
        <v>99.56</v>
      </c>
      <c r="E186" s="269"/>
      <c r="F186" s="269"/>
      <c r="G186" s="269"/>
      <c r="H186" s="269"/>
      <c r="I186" s="438"/>
      <c r="J186" s="272">
        <v>87269.5</v>
      </c>
      <c r="K186" s="272">
        <v>87269.5</v>
      </c>
      <c r="L186" s="272">
        <v>86885.51</v>
      </c>
      <c r="M186" s="293">
        <v>1</v>
      </c>
    </row>
    <row r="187" spans="2:13" s="85" customFormat="1" ht="28.5" x14ac:dyDescent="0.8">
      <c r="B187" s="292" t="s">
        <v>182</v>
      </c>
      <c r="C187" s="437" t="s">
        <v>163</v>
      </c>
      <c r="D187" s="269">
        <v>99.57</v>
      </c>
      <c r="E187" s="269"/>
      <c r="F187" s="269"/>
      <c r="G187" s="269"/>
      <c r="H187" s="269"/>
      <c r="I187" s="438"/>
      <c r="J187" s="272">
        <v>399636.17</v>
      </c>
      <c r="K187" s="272">
        <v>399636.17</v>
      </c>
      <c r="L187" s="272">
        <v>397917.73</v>
      </c>
      <c r="M187" s="293">
        <v>4</v>
      </c>
    </row>
    <row r="188" spans="2:13" s="85" customFormat="1" ht="28.5" x14ac:dyDescent="0.8">
      <c r="B188" s="292" t="s">
        <v>182</v>
      </c>
      <c r="C188" s="437" t="s">
        <v>163</v>
      </c>
      <c r="D188" s="269">
        <v>99.58</v>
      </c>
      <c r="E188" s="269"/>
      <c r="F188" s="269"/>
      <c r="G188" s="269"/>
      <c r="H188" s="269"/>
      <c r="I188" s="438"/>
      <c r="J188" s="272">
        <v>554532.07000000007</v>
      </c>
      <c r="K188" s="272">
        <v>554532.07000000007</v>
      </c>
      <c r="L188" s="272">
        <v>552203.04</v>
      </c>
      <c r="M188" s="293">
        <v>2</v>
      </c>
    </row>
    <row r="189" spans="2:13" s="85" customFormat="1" ht="28.5" x14ac:dyDescent="0.8">
      <c r="B189" s="292" t="s">
        <v>182</v>
      </c>
      <c r="C189" s="437" t="s">
        <v>163</v>
      </c>
      <c r="D189" s="269">
        <v>99.6</v>
      </c>
      <c r="E189" s="269"/>
      <c r="F189" s="269"/>
      <c r="G189" s="269"/>
      <c r="H189" s="269"/>
      <c r="I189" s="438"/>
      <c r="J189" s="272">
        <v>1166068.73</v>
      </c>
      <c r="K189" s="272">
        <v>1166068.73</v>
      </c>
      <c r="L189" s="272">
        <v>1161404.4500000002</v>
      </c>
      <c r="M189" s="293">
        <v>6</v>
      </c>
    </row>
    <row r="190" spans="2:13" s="85" customFormat="1" ht="28.5" x14ac:dyDescent="0.8">
      <c r="B190" s="292" t="s">
        <v>182</v>
      </c>
      <c r="C190" s="437" t="s">
        <v>163</v>
      </c>
      <c r="D190" s="269">
        <v>99.600099999999998</v>
      </c>
      <c r="E190" s="269"/>
      <c r="F190" s="269"/>
      <c r="G190" s="269"/>
      <c r="H190" s="269"/>
      <c r="I190" s="438"/>
      <c r="J190" s="272">
        <v>155383.28</v>
      </c>
      <c r="K190" s="272">
        <v>155383.28</v>
      </c>
      <c r="L190" s="272">
        <v>154761.9</v>
      </c>
      <c r="M190" s="293">
        <v>1</v>
      </c>
    </row>
    <row r="191" spans="2:13" s="85" customFormat="1" ht="28.5" x14ac:dyDescent="0.8">
      <c r="B191" s="292" t="s">
        <v>182</v>
      </c>
      <c r="C191" s="437" t="s">
        <v>163</v>
      </c>
      <c r="D191" s="269">
        <v>99.62</v>
      </c>
      <c r="E191" s="269"/>
      <c r="F191" s="269"/>
      <c r="G191" s="269"/>
      <c r="H191" s="269"/>
      <c r="I191" s="438"/>
      <c r="J191" s="272">
        <v>1151309.3700000001</v>
      </c>
      <c r="K191" s="272">
        <v>1151309.3700000001</v>
      </c>
      <c r="L191" s="272">
        <v>1146934.3900000001</v>
      </c>
      <c r="M191" s="293">
        <v>3</v>
      </c>
    </row>
    <row r="192" spans="2:13" s="85" customFormat="1" ht="28.5" x14ac:dyDescent="0.8">
      <c r="B192" s="292" t="s">
        <v>182</v>
      </c>
      <c r="C192" s="437" t="s">
        <v>163</v>
      </c>
      <c r="D192" s="269">
        <v>99.625</v>
      </c>
      <c r="E192" s="269"/>
      <c r="F192" s="269"/>
      <c r="G192" s="269"/>
      <c r="H192" s="269"/>
      <c r="I192" s="438"/>
      <c r="J192" s="272">
        <v>1072604.25</v>
      </c>
      <c r="K192" s="272">
        <v>1072604.25</v>
      </c>
      <c r="L192" s="272">
        <v>1068581.98</v>
      </c>
      <c r="M192" s="293">
        <v>2</v>
      </c>
    </row>
    <row r="193" spans="2:13" s="85" customFormat="1" ht="28.5" x14ac:dyDescent="0.8">
      <c r="B193" s="292" t="s">
        <v>182</v>
      </c>
      <c r="C193" s="437" t="s">
        <v>163</v>
      </c>
      <c r="D193" s="269">
        <v>99.65</v>
      </c>
      <c r="E193" s="269"/>
      <c r="F193" s="269"/>
      <c r="G193" s="269"/>
      <c r="H193" s="269"/>
      <c r="I193" s="438"/>
      <c r="J193" s="272">
        <v>3805585.3</v>
      </c>
      <c r="K193" s="272">
        <v>3805585.3</v>
      </c>
      <c r="L193" s="272">
        <v>3792265.75</v>
      </c>
      <c r="M193" s="293">
        <v>3</v>
      </c>
    </row>
    <row r="194" spans="2:13" s="85" customFormat="1" ht="28.5" x14ac:dyDescent="0.8">
      <c r="B194" s="292" t="s">
        <v>182</v>
      </c>
      <c r="C194" s="437" t="s">
        <v>163</v>
      </c>
      <c r="D194" s="269">
        <v>99.66</v>
      </c>
      <c r="E194" s="269"/>
      <c r="F194" s="269"/>
      <c r="G194" s="269"/>
      <c r="H194" s="269"/>
      <c r="I194" s="438"/>
      <c r="J194" s="272">
        <v>1094457.99</v>
      </c>
      <c r="K194" s="272">
        <v>1094457.99</v>
      </c>
      <c r="L194" s="272">
        <v>1090736.8399999999</v>
      </c>
      <c r="M194" s="293">
        <v>2</v>
      </c>
    </row>
    <row r="195" spans="2:13" s="85" customFormat="1" ht="28.5" x14ac:dyDescent="0.8">
      <c r="B195" s="292" t="s">
        <v>182</v>
      </c>
      <c r="C195" s="437" t="s">
        <v>163</v>
      </c>
      <c r="D195" s="269">
        <v>99.7</v>
      </c>
      <c r="E195" s="269"/>
      <c r="F195" s="269"/>
      <c r="G195" s="269"/>
      <c r="H195" s="269"/>
      <c r="I195" s="438"/>
      <c r="J195" s="272">
        <v>1806056.93</v>
      </c>
      <c r="K195" s="272">
        <v>1806056.93</v>
      </c>
      <c r="L195" s="272">
        <v>1800638.75</v>
      </c>
      <c r="M195" s="293">
        <v>3</v>
      </c>
    </row>
    <row r="196" spans="2:13" s="85" customFormat="1" ht="28.5" x14ac:dyDescent="0.8">
      <c r="B196" s="292" t="s">
        <v>182</v>
      </c>
      <c r="C196" s="437" t="s">
        <v>163</v>
      </c>
      <c r="D196" s="269">
        <v>99.702299999999994</v>
      </c>
      <c r="E196" s="269"/>
      <c r="F196" s="269"/>
      <c r="G196" s="269"/>
      <c r="H196" s="269"/>
      <c r="I196" s="438"/>
      <c r="J196" s="272">
        <v>1074630.6000000001</v>
      </c>
      <c r="K196" s="272">
        <v>1074630.6000000001</v>
      </c>
      <c r="L196" s="272">
        <v>1071431.42</v>
      </c>
      <c r="M196" s="293">
        <v>1</v>
      </c>
    </row>
    <row r="197" spans="2:13" s="85" customFormat="1" ht="28.5" x14ac:dyDescent="0.8">
      <c r="B197" s="292" t="s">
        <v>182</v>
      </c>
      <c r="C197" s="437" t="s">
        <v>163</v>
      </c>
      <c r="D197" s="269">
        <v>99.710099999999997</v>
      </c>
      <c r="E197" s="269"/>
      <c r="F197" s="269"/>
      <c r="G197" s="269"/>
      <c r="H197" s="269"/>
      <c r="I197" s="438"/>
      <c r="J197" s="272">
        <v>624204.62</v>
      </c>
      <c r="K197" s="272">
        <v>624204.62</v>
      </c>
      <c r="L197" s="272">
        <v>622395.05000000005</v>
      </c>
      <c r="M197" s="293">
        <v>1</v>
      </c>
    </row>
    <row r="198" spans="2:13" s="85" customFormat="1" ht="28.5" x14ac:dyDescent="0.8">
      <c r="B198" s="292" t="s">
        <v>182</v>
      </c>
      <c r="C198" s="437" t="s">
        <v>163</v>
      </c>
      <c r="D198" s="269">
        <v>99.75</v>
      </c>
      <c r="E198" s="269"/>
      <c r="F198" s="269"/>
      <c r="G198" s="269"/>
      <c r="H198" s="269"/>
      <c r="I198" s="438"/>
      <c r="J198" s="272">
        <v>1835430.71</v>
      </c>
      <c r="K198" s="272">
        <v>1835430.71</v>
      </c>
      <c r="L198" s="272">
        <v>1830842.13</v>
      </c>
      <c r="M198" s="293">
        <v>3</v>
      </c>
    </row>
    <row r="199" spans="2:13" s="85" customFormat="1" ht="28.5" x14ac:dyDescent="0.8">
      <c r="B199" s="292" t="s">
        <v>182</v>
      </c>
      <c r="C199" s="437" t="s">
        <v>163</v>
      </c>
      <c r="D199" s="269">
        <v>99.8</v>
      </c>
      <c r="E199" s="269"/>
      <c r="F199" s="269"/>
      <c r="G199" s="269"/>
      <c r="H199" s="269"/>
      <c r="I199" s="438"/>
      <c r="J199" s="272">
        <v>6713760.0199999996</v>
      </c>
      <c r="K199" s="272">
        <v>6713760.0199999996</v>
      </c>
      <c r="L199" s="272">
        <v>6700332.5</v>
      </c>
      <c r="M199" s="293">
        <v>4</v>
      </c>
    </row>
    <row r="200" spans="2:13" s="84" customFormat="1" ht="28.5" x14ac:dyDescent="0.8">
      <c r="B200" s="290" t="s">
        <v>168</v>
      </c>
      <c r="C200" s="449"/>
      <c r="D200" s="450"/>
      <c r="E200" s="450"/>
      <c r="F200" s="450"/>
      <c r="G200" s="450"/>
      <c r="H200" s="450"/>
      <c r="I200" s="451"/>
      <c r="J200" s="452">
        <v>27046389.320000004</v>
      </c>
      <c r="K200" s="452">
        <v>27046389.320000004</v>
      </c>
      <c r="L200" s="452">
        <v>26949307.230000004</v>
      </c>
      <c r="M200" s="291">
        <v>157</v>
      </c>
    </row>
    <row r="201" spans="2:13" s="84" customFormat="1" ht="28.5" x14ac:dyDescent="0.8">
      <c r="B201" s="290" t="s">
        <v>183</v>
      </c>
      <c r="C201" s="449"/>
      <c r="D201" s="450"/>
      <c r="E201" s="450"/>
      <c r="F201" s="450"/>
      <c r="G201" s="450"/>
      <c r="H201" s="450"/>
      <c r="I201" s="451"/>
      <c r="J201" s="452"/>
      <c r="K201" s="452"/>
      <c r="L201" s="452"/>
      <c r="M201" s="291"/>
    </row>
    <row r="202" spans="2:13" s="85" customFormat="1" ht="28.5" x14ac:dyDescent="0.8">
      <c r="B202" s="292" t="s">
        <v>182</v>
      </c>
      <c r="C202" s="437" t="s">
        <v>163</v>
      </c>
      <c r="D202" s="269">
        <v>94.41</v>
      </c>
      <c r="E202" s="269"/>
      <c r="F202" s="269"/>
      <c r="G202" s="269"/>
      <c r="H202" s="269"/>
      <c r="I202" s="438"/>
      <c r="J202" s="272">
        <v>8308.92</v>
      </c>
      <c r="K202" s="272">
        <v>8308.92</v>
      </c>
      <c r="L202" s="272">
        <v>7844.45</v>
      </c>
      <c r="M202" s="293">
        <v>1</v>
      </c>
    </row>
    <row r="203" spans="2:13" s="85" customFormat="1" ht="28.5" x14ac:dyDescent="0.8">
      <c r="B203" s="292" t="s">
        <v>182</v>
      </c>
      <c r="C203" s="437" t="s">
        <v>163</v>
      </c>
      <c r="D203" s="269">
        <v>95</v>
      </c>
      <c r="E203" s="269"/>
      <c r="F203" s="269"/>
      <c r="G203" s="269"/>
      <c r="H203" s="269"/>
      <c r="I203" s="438"/>
      <c r="J203" s="272">
        <v>7544.59</v>
      </c>
      <c r="K203" s="272">
        <v>7544.59</v>
      </c>
      <c r="L203" s="272">
        <v>7167.3600000000006</v>
      </c>
      <c r="M203" s="293">
        <v>2</v>
      </c>
    </row>
    <row r="204" spans="2:13" s="85" customFormat="1" ht="28.5" x14ac:dyDescent="0.8">
      <c r="B204" s="292" t="s">
        <v>182</v>
      </c>
      <c r="C204" s="437" t="s">
        <v>163</v>
      </c>
      <c r="D204" s="269">
        <v>95.5</v>
      </c>
      <c r="E204" s="269"/>
      <c r="F204" s="269"/>
      <c r="G204" s="269"/>
      <c r="H204" s="269"/>
      <c r="I204" s="438"/>
      <c r="J204" s="272">
        <v>4013.03</v>
      </c>
      <c r="K204" s="272">
        <v>4013.03</v>
      </c>
      <c r="L204" s="272">
        <v>3832.44</v>
      </c>
      <c r="M204" s="293">
        <v>1</v>
      </c>
    </row>
    <row r="205" spans="2:13" s="85" customFormat="1" ht="28.5" x14ac:dyDescent="0.8">
      <c r="B205" s="292" t="s">
        <v>182</v>
      </c>
      <c r="C205" s="437" t="s">
        <v>163</v>
      </c>
      <c r="D205" s="269">
        <v>95.6</v>
      </c>
      <c r="E205" s="269"/>
      <c r="F205" s="269"/>
      <c r="G205" s="269"/>
      <c r="H205" s="269"/>
      <c r="I205" s="438"/>
      <c r="J205" s="272">
        <v>7076.8</v>
      </c>
      <c r="K205" s="272">
        <v>7076.8</v>
      </c>
      <c r="L205" s="272">
        <v>6765.42</v>
      </c>
      <c r="M205" s="293">
        <v>1</v>
      </c>
    </row>
    <row r="206" spans="2:13" s="85" customFormat="1" ht="28.5" x14ac:dyDescent="0.8">
      <c r="B206" s="292" t="s">
        <v>182</v>
      </c>
      <c r="C206" s="437" t="s">
        <v>163</v>
      </c>
      <c r="D206" s="269">
        <v>95.8</v>
      </c>
      <c r="E206" s="269"/>
      <c r="F206" s="269"/>
      <c r="G206" s="269"/>
      <c r="H206" s="269"/>
      <c r="I206" s="438"/>
      <c r="J206" s="272">
        <v>14633.47</v>
      </c>
      <c r="K206" s="272">
        <v>14633.47</v>
      </c>
      <c r="L206" s="272">
        <v>14018.859999999999</v>
      </c>
      <c r="M206" s="293">
        <v>3</v>
      </c>
    </row>
    <row r="207" spans="2:13" s="85" customFormat="1" ht="28.5" x14ac:dyDescent="0.8">
      <c r="B207" s="292" t="s">
        <v>182</v>
      </c>
      <c r="C207" s="437" t="s">
        <v>163</v>
      </c>
      <c r="D207" s="269">
        <v>95.9</v>
      </c>
      <c r="E207" s="269"/>
      <c r="F207" s="269"/>
      <c r="G207" s="269"/>
      <c r="H207" s="269"/>
      <c r="I207" s="438"/>
      <c r="J207" s="272">
        <v>9740.17</v>
      </c>
      <c r="K207" s="272">
        <v>9740.17</v>
      </c>
      <c r="L207" s="272">
        <v>9340.82</v>
      </c>
      <c r="M207" s="293">
        <v>1</v>
      </c>
    </row>
    <row r="208" spans="2:13" s="85" customFormat="1" ht="28.5" x14ac:dyDescent="0.8">
      <c r="B208" s="292" t="s">
        <v>182</v>
      </c>
      <c r="C208" s="437" t="s">
        <v>163</v>
      </c>
      <c r="D208" s="269">
        <v>96</v>
      </c>
      <c r="E208" s="269"/>
      <c r="F208" s="269"/>
      <c r="G208" s="269"/>
      <c r="H208" s="269"/>
      <c r="I208" s="438"/>
      <c r="J208" s="272">
        <v>8772.7999999999993</v>
      </c>
      <c r="K208" s="272">
        <v>8772.7999999999993</v>
      </c>
      <c r="L208" s="272">
        <v>8421.89</v>
      </c>
      <c r="M208" s="293">
        <v>2</v>
      </c>
    </row>
    <row r="209" spans="2:13" s="85" customFormat="1" ht="28.5" x14ac:dyDescent="0.8">
      <c r="B209" s="292" t="s">
        <v>182</v>
      </c>
      <c r="C209" s="437" t="s">
        <v>163</v>
      </c>
      <c r="D209" s="269">
        <v>96.5</v>
      </c>
      <c r="E209" s="269"/>
      <c r="F209" s="269"/>
      <c r="G209" s="269"/>
      <c r="H209" s="269"/>
      <c r="I209" s="438"/>
      <c r="J209" s="272">
        <v>49908.11</v>
      </c>
      <c r="K209" s="272">
        <v>49908.11</v>
      </c>
      <c r="L209" s="272">
        <v>48161.33</v>
      </c>
      <c r="M209" s="293">
        <v>1</v>
      </c>
    </row>
    <row r="210" spans="2:13" s="85" customFormat="1" ht="28.5" x14ac:dyDescent="0.8">
      <c r="B210" s="292" t="s">
        <v>182</v>
      </c>
      <c r="C210" s="437" t="s">
        <v>163</v>
      </c>
      <c r="D210" s="269">
        <v>96.6</v>
      </c>
      <c r="E210" s="269"/>
      <c r="F210" s="269"/>
      <c r="G210" s="269"/>
      <c r="H210" s="269"/>
      <c r="I210" s="438"/>
      <c r="J210" s="272">
        <v>78112.960000000006</v>
      </c>
      <c r="K210" s="272">
        <v>78112.960000000006</v>
      </c>
      <c r="L210" s="272">
        <v>75457.119999999995</v>
      </c>
      <c r="M210" s="293">
        <v>1</v>
      </c>
    </row>
    <row r="211" spans="2:13" s="85" customFormat="1" ht="28.5" x14ac:dyDescent="0.8">
      <c r="B211" s="292" t="s">
        <v>182</v>
      </c>
      <c r="C211" s="437" t="s">
        <v>163</v>
      </c>
      <c r="D211" s="269">
        <v>96.620800000000003</v>
      </c>
      <c r="E211" s="269"/>
      <c r="F211" s="269"/>
      <c r="G211" s="269"/>
      <c r="H211" s="269"/>
      <c r="I211" s="438"/>
      <c r="J211" s="272">
        <v>1000000</v>
      </c>
      <c r="K211" s="272">
        <v>1000000</v>
      </c>
      <c r="L211" s="272">
        <v>966208</v>
      </c>
      <c r="M211" s="293">
        <v>1</v>
      </c>
    </row>
    <row r="212" spans="2:13" s="85" customFormat="1" ht="28.5" x14ac:dyDescent="0.8">
      <c r="B212" s="292" t="s">
        <v>182</v>
      </c>
      <c r="C212" s="437" t="s">
        <v>163</v>
      </c>
      <c r="D212" s="269">
        <v>96.7</v>
      </c>
      <c r="E212" s="269"/>
      <c r="F212" s="269"/>
      <c r="G212" s="269"/>
      <c r="H212" s="269"/>
      <c r="I212" s="438"/>
      <c r="J212" s="272">
        <v>2761812.3</v>
      </c>
      <c r="K212" s="272">
        <v>2761812.3</v>
      </c>
      <c r="L212" s="272">
        <v>2670672.4900000002</v>
      </c>
      <c r="M212" s="293">
        <v>1</v>
      </c>
    </row>
    <row r="213" spans="2:13" s="85" customFormat="1" ht="28.5" x14ac:dyDescent="0.8">
      <c r="B213" s="292" t="s">
        <v>182</v>
      </c>
      <c r="C213" s="437" t="s">
        <v>163</v>
      </c>
      <c r="D213" s="269">
        <v>97</v>
      </c>
      <c r="E213" s="269"/>
      <c r="F213" s="269"/>
      <c r="G213" s="269"/>
      <c r="H213" s="269"/>
      <c r="I213" s="438"/>
      <c r="J213" s="272">
        <v>92585.420000000013</v>
      </c>
      <c r="K213" s="272">
        <v>92585.420000000013</v>
      </c>
      <c r="L213" s="272">
        <v>89807.859999999986</v>
      </c>
      <c r="M213" s="293">
        <v>6</v>
      </c>
    </row>
    <row r="214" spans="2:13" s="85" customFormat="1" ht="28.5" x14ac:dyDescent="0.8">
      <c r="B214" s="292" t="s">
        <v>182</v>
      </c>
      <c r="C214" s="437" t="s">
        <v>163</v>
      </c>
      <c r="D214" s="269">
        <v>97.2</v>
      </c>
      <c r="E214" s="269"/>
      <c r="F214" s="269"/>
      <c r="G214" s="269"/>
      <c r="H214" s="269"/>
      <c r="I214" s="438"/>
      <c r="J214" s="272">
        <v>35789.68</v>
      </c>
      <c r="K214" s="272">
        <v>35789.68</v>
      </c>
      <c r="L214" s="272">
        <v>34787.57</v>
      </c>
      <c r="M214" s="293">
        <v>1</v>
      </c>
    </row>
    <row r="215" spans="2:13" s="85" customFormat="1" ht="28.5" x14ac:dyDescent="0.8">
      <c r="B215" s="292" t="s">
        <v>182</v>
      </c>
      <c r="C215" s="437" t="s">
        <v>163</v>
      </c>
      <c r="D215" s="269">
        <v>97.25</v>
      </c>
      <c r="E215" s="269"/>
      <c r="F215" s="269"/>
      <c r="G215" s="269"/>
      <c r="H215" s="269"/>
      <c r="I215" s="438"/>
      <c r="J215" s="272">
        <v>2958133.21</v>
      </c>
      <c r="K215" s="272">
        <v>2958133.21</v>
      </c>
      <c r="L215" s="272">
        <v>2876784.54</v>
      </c>
      <c r="M215" s="293">
        <v>4</v>
      </c>
    </row>
    <row r="216" spans="2:13" s="85" customFormat="1" ht="28.5" x14ac:dyDescent="0.8">
      <c r="B216" s="292" t="s">
        <v>182</v>
      </c>
      <c r="C216" s="437" t="s">
        <v>163</v>
      </c>
      <c r="D216" s="269">
        <v>97.3</v>
      </c>
      <c r="E216" s="269"/>
      <c r="F216" s="269"/>
      <c r="G216" s="269"/>
      <c r="H216" s="269"/>
      <c r="I216" s="438"/>
      <c r="J216" s="272">
        <v>3116150.8800000004</v>
      </c>
      <c r="K216" s="272">
        <v>3116150.8800000004</v>
      </c>
      <c r="L216" s="272">
        <v>3032014.8099999996</v>
      </c>
      <c r="M216" s="293">
        <v>14</v>
      </c>
    </row>
    <row r="217" spans="2:13" s="85" customFormat="1" ht="28.5" x14ac:dyDescent="0.8">
      <c r="B217" s="292" t="s">
        <v>182</v>
      </c>
      <c r="C217" s="437" t="s">
        <v>163</v>
      </c>
      <c r="D217" s="269">
        <v>97.35</v>
      </c>
      <c r="E217" s="269"/>
      <c r="F217" s="269"/>
      <c r="G217" s="269"/>
      <c r="H217" s="269"/>
      <c r="I217" s="438"/>
      <c r="J217" s="272">
        <v>1546218.17</v>
      </c>
      <c r="K217" s="272">
        <v>1546218.17</v>
      </c>
      <c r="L217" s="272">
        <v>1505243.39</v>
      </c>
      <c r="M217" s="293">
        <v>2</v>
      </c>
    </row>
    <row r="218" spans="2:13" s="85" customFormat="1" ht="28.5" x14ac:dyDescent="0.8">
      <c r="B218" s="292" t="s">
        <v>182</v>
      </c>
      <c r="C218" s="437" t="s">
        <v>163</v>
      </c>
      <c r="D218" s="269">
        <v>97.45</v>
      </c>
      <c r="E218" s="269"/>
      <c r="F218" s="269"/>
      <c r="G218" s="269"/>
      <c r="H218" s="269"/>
      <c r="I218" s="438"/>
      <c r="J218" s="272">
        <v>31446.54</v>
      </c>
      <c r="K218" s="272">
        <v>31446.54</v>
      </c>
      <c r="L218" s="272">
        <v>30644.65</v>
      </c>
      <c r="M218" s="293">
        <v>1</v>
      </c>
    </row>
    <row r="219" spans="2:13" s="85" customFormat="1" ht="28.5" x14ac:dyDescent="0.8">
      <c r="B219" s="292" t="s">
        <v>182</v>
      </c>
      <c r="C219" s="437" t="s">
        <v>163</v>
      </c>
      <c r="D219" s="269">
        <v>97.5</v>
      </c>
      <c r="E219" s="269"/>
      <c r="F219" s="269"/>
      <c r="G219" s="269"/>
      <c r="H219" s="269"/>
      <c r="I219" s="438"/>
      <c r="J219" s="272">
        <v>864210.32</v>
      </c>
      <c r="K219" s="272">
        <v>864210.32</v>
      </c>
      <c r="L219" s="272">
        <v>842605.06</v>
      </c>
      <c r="M219" s="293">
        <v>1</v>
      </c>
    </row>
    <row r="220" spans="2:13" s="85" customFormat="1" ht="28.5" x14ac:dyDescent="0.8">
      <c r="B220" s="292" t="s">
        <v>182</v>
      </c>
      <c r="C220" s="437" t="s">
        <v>163</v>
      </c>
      <c r="D220" s="269">
        <v>97.55</v>
      </c>
      <c r="E220" s="269"/>
      <c r="F220" s="269"/>
      <c r="G220" s="269"/>
      <c r="H220" s="269"/>
      <c r="I220" s="438"/>
      <c r="J220" s="272">
        <v>35754.76</v>
      </c>
      <c r="K220" s="272">
        <v>35754.76</v>
      </c>
      <c r="L220" s="272">
        <v>34878.769999999997</v>
      </c>
      <c r="M220" s="293">
        <v>1</v>
      </c>
    </row>
    <row r="221" spans="2:13" s="85" customFormat="1" ht="28.5" x14ac:dyDescent="0.8">
      <c r="B221" s="292" t="s">
        <v>182</v>
      </c>
      <c r="C221" s="437" t="s">
        <v>163</v>
      </c>
      <c r="D221" s="269">
        <v>97.6</v>
      </c>
      <c r="E221" s="269"/>
      <c r="F221" s="269"/>
      <c r="G221" s="269"/>
      <c r="H221" s="269"/>
      <c r="I221" s="438"/>
      <c r="J221" s="272">
        <v>47921.73</v>
      </c>
      <c r="K221" s="272">
        <v>47921.73</v>
      </c>
      <c r="L221" s="272">
        <v>46771.61</v>
      </c>
      <c r="M221" s="293">
        <v>1</v>
      </c>
    </row>
    <row r="222" spans="2:13" s="85" customFormat="1" ht="28.5" x14ac:dyDescent="0.8">
      <c r="B222" s="292" t="s">
        <v>182</v>
      </c>
      <c r="C222" s="437" t="s">
        <v>163</v>
      </c>
      <c r="D222" s="269">
        <v>97.65</v>
      </c>
      <c r="E222" s="269"/>
      <c r="F222" s="269"/>
      <c r="G222" s="269"/>
      <c r="H222" s="269"/>
      <c r="I222" s="438"/>
      <c r="J222" s="272">
        <v>2008912.73</v>
      </c>
      <c r="K222" s="272">
        <v>2008912.73</v>
      </c>
      <c r="L222" s="272">
        <v>1961703.2699999998</v>
      </c>
      <c r="M222" s="293">
        <v>11</v>
      </c>
    </row>
    <row r="223" spans="2:13" s="85" customFormat="1" ht="28.5" x14ac:dyDescent="0.8">
      <c r="B223" s="292" t="s">
        <v>182</v>
      </c>
      <c r="C223" s="437" t="s">
        <v>163</v>
      </c>
      <c r="D223" s="269">
        <v>97.69</v>
      </c>
      <c r="E223" s="269"/>
      <c r="F223" s="269"/>
      <c r="G223" s="269"/>
      <c r="H223" s="269"/>
      <c r="I223" s="438"/>
      <c r="J223" s="272">
        <v>241746.68</v>
      </c>
      <c r="K223" s="272">
        <v>241746.68</v>
      </c>
      <c r="L223" s="272">
        <v>236162.33</v>
      </c>
      <c r="M223" s="293">
        <v>1</v>
      </c>
    </row>
    <row r="224" spans="2:13" s="85" customFormat="1" ht="28.5" x14ac:dyDescent="0.8">
      <c r="B224" s="292" t="s">
        <v>182</v>
      </c>
      <c r="C224" s="437" t="s">
        <v>163</v>
      </c>
      <c r="D224" s="269">
        <v>97.7</v>
      </c>
      <c r="E224" s="269"/>
      <c r="F224" s="269"/>
      <c r="G224" s="269"/>
      <c r="H224" s="269"/>
      <c r="I224" s="438"/>
      <c r="J224" s="272">
        <v>2923617.84</v>
      </c>
      <c r="K224" s="272">
        <v>2923617.84</v>
      </c>
      <c r="L224" s="272">
        <v>2856374.6300000004</v>
      </c>
      <c r="M224" s="293">
        <v>3</v>
      </c>
    </row>
    <row r="225" spans="2:13" s="85" customFormat="1" ht="28.5" x14ac:dyDescent="0.8">
      <c r="B225" s="292" t="s">
        <v>182</v>
      </c>
      <c r="C225" s="437" t="s">
        <v>163</v>
      </c>
      <c r="D225" s="269">
        <v>97.75</v>
      </c>
      <c r="E225" s="269"/>
      <c r="F225" s="269"/>
      <c r="G225" s="269"/>
      <c r="H225" s="269"/>
      <c r="I225" s="438"/>
      <c r="J225" s="272">
        <v>8656.8700000000008</v>
      </c>
      <c r="K225" s="272">
        <v>8656.8700000000008</v>
      </c>
      <c r="L225" s="272">
        <v>8462.09</v>
      </c>
      <c r="M225" s="293">
        <v>1</v>
      </c>
    </row>
    <row r="226" spans="2:13" s="85" customFormat="1" ht="28.5" x14ac:dyDescent="0.8">
      <c r="B226" s="292" t="s">
        <v>182</v>
      </c>
      <c r="C226" s="437" t="s">
        <v>163</v>
      </c>
      <c r="D226" s="269">
        <v>97.750100000000003</v>
      </c>
      <c r="E226" s="269"/>
      <c r="F226" s="269"/>
      <c r="G226" s="269"/>
      <c r="H226" s="269"/>
      <c r="I226" s="438"/>
      <c r="J226" s="272">
        <v>393742.61</v>
      </c>
      <c r="K226" s="272">
        <v>393742.61</v>
      </c>
      <c r="L226" s="272">
        <v>384883.8</v>
      </c>
      <c r="M226" s="293">
        <v>1</v>
      </c>
    </row>
    <row r="227" spans="2:13" s="85" customFormat="1" ht="28.5" x14ac:dyDescent="0.8">
      <c r="B227" s="292" t="s">
        <v>182</v>
      </c>
      <c r="C227" s="437" t="s">
        <v>163</v>
      </c>
      <c r="D227" s="269">
        <v>97.78</v>
      </c>
      <c r="E227" s="269"/>
      <c r="F227" s="269"/>
      <c r="G227" s="269"/>
      <c r="H227" s="269"/>
      <c r="I227" s="438"/>
      <c r="J227" s="272">
        <v>500000</v>
      </c>
      <c r="K227" s="272">
        <v>500000</v>
      </c>
      <c r="L227" s="272">
        <v>488900</v>
      </c>
      <c r="M227" s="293">
        <v>3</v>
      </c>
    </row>
    <row r="228" spans="2:13" s="85" customFormat="1" ht="28.5" x14ac:dyDescent="0.8">
      <c r="B228" s="292" t="s">
        <v>182</v>
      </c>
      <c r="C228" s="437" t="s">
        <v>163</v>
      </c>
      <c r="D228" s="269">
        <v>97.79</v>
      </c>
      <c r="E228" s="269"/>
      <c r="F228" s="269"/>
      <c r="G228" s="269"/>
      <c r="H228" s="269"/>
      <c r="I228" s="438"/>
      <c r="J228" s="272">
        <v>605565.11</v>
      </c>
      <c r="K228" s="272">
        <v>605565.11</v>
      </c>
      <c r="L228" s="272">
        <v>592182.12</v>
      </c>
      <c r="M228" s="293">
        <v>1</v>
      </c>
    </row>
    <row r="229" spans="2:13" s="85" customFormat="1" ht="28.5" x14ac:dyDescent="0.8">
      <c r="B229" s="292" t="s">
        <v>182</v>
      </c>
      <c r="C229" s="437" t="s">
        <v>163</v>
      </c>
      <c r="D229" s="269">
        <v>97.8</v>
      </c>
      <c r="E229" s="269"/>
      <c r="F229" s="269"/>
      <c r="G229" s="269"/>
      <c r="H229" s="269"/>
      <c r="I229" s="438"/>
      <c r="J229" s="272">
        <v>781631.51</v>
      </c>
      <c r="K229" s="272">
        <v>781631.51</v>
      </c>
      <c r="L229" s="272">
        <v>764435.61</v>
      </c>
      <c r="M229" s="293">
        <v>8</v>
      </c>
    </row>
    <row r="230" spans="2:13" s="85" customFormat="1" ht="28.5" x14ac:dyDescent="0.8">
      <c r="B230" s="292" t="s">
        <v>182</v>
      </c>
      <c r="C230" s="437" t="s">
        <v>163</v>
      </c>
      <c r="D230" s="269">
        <v>97.85</v>
      </c>
      <c r="E230" s="269"/>
      <c r="F230" s="269"/>
      <c r="G230" s="269"/>
      <c r="H230" s="269"/>
      <c r="I230" s="438"/>
      <c r="J230" s="272">
        <v>380000</v>
      </c>
      <c r="K230" s="272">
        <v>380000</v>
      </c>
      <c r="L230" s="272">
        <v>371830</v>
      </c>
      <c r="M230" s="293">
        <v>1</v>
      </c>
    </row>
    <row r="231" spans="2:13" s="85" customFormat="1" ht="28.5" x14ac:dyDescent="0.8">
      <c r="B231" s="292" t="s">
        <v>182</v>
      </c>
      <c r="C231" s="437" t="s">
        <v>163</v>
      </c>
      <c r="D231" s="269">
        <v>97.9</v>
      </c>
      <c r="E231" s="269"/>
      <c r="F231" s="269"/>
      <c r="G231" s="269"/>
      <c r="H231" s="269"/>
      <c r="I231" s="438"/>
      <c r="J231" s="272">
        <v>4027108.87</v>
      </c>
      <c r="K231" s="272">
        <v>4027108.87</v>
      </c>
      <c r="L231" s="272">
        <v>3942539.58</v>
      </c>
      <c r="M231" s="293">
        <v>5</v>
      </c>
    </row>
    <row r="232" spans="2:13" s="85" customFormat="1" ht="28.5" x14ac:dyDescent="0.8">
      <c r="B232" s="292" t="s">
        <v>182</v>
      </c>
      <c r="C232" s="437" t="s">
        <v>163</v>
      </c>
      <c r="D232" s="269">
        <v>98</v>
      </c>
      <c r="E232" s="269"/>
      <c r="F232" s="269"/>
      <c r="G232" s="269"/>
      <c r="H232" s="269"/>
      <c r="I232" s="438"/>
      <c r="J232" s="272">
        <v>100000</v>
      </c>
      <c r="K232" s="272">
        <v>100000</v>
      </c>
      <c r="L232" s="272">
        <v>98000</v>
      </c>
      <c r="M232" s="293">
        <v>1</v>
      </c>
    </row>
    <row r="233" spans="2:13" s="85" customFormat="1" ht="28.5" x14ac:dyDescent="0.8">
      <c r="B233" s="292" t="s">
        <v>182</v>
      </c>
      <c r="C233" s="437" t="s">
        <v>163</v>
      </c>
      <c r="D233" s="269">
        <v>98.06</v>
      </c>
      <c r="E233" s="269"/>
      <c r="F233" s="269"/>
      <c r="G233" s="269"/>
      <c r="H233" s="269"/>
      <c r="I233" s="438"/>
      <c r="J233" s="272">
        <v>197880.09</v>
      </c>
      <c r="K233" s="272">
        <v>197880.09</v>
      </c>
      <c r="L233" s="272">
        <v>194041.22</v>
      </c>
      <c r="M233" s="293">
        <v>1</v>
      </c>
    </row>
    <row r="234" spans="2:13" s="85" customFormat="1" ht="28.5" x14ac:dyDescent="0.8">
      <c r="B234" s="292" t="s">
        <v>182</v>
      </c>
      <c r="C234" s="437" t="s">
        <v>163</v>
      </c>
      <c r="D234" s="269">
        <v>98.1</v>
      </c>
      <c r="E234" s="269"/>
      <c r="F234" s="269"/>
      <c r="G234" s="269"/>
      <c r="H234" s="269"/>
      <c r="I234" s="438"/>
      <c r="J234" s="272">
        <v>3828044.3200000003</v>
      </c>
      <c r="K234" s="272">
        <v>3828044.3200000003</v>
      </c>
      <c r="L234" s="272">
        <v>3755311.4699999997</v>
      </c>
      <c r="M234" s="293">
        <v>4</v>
      </c>
    </row>
    <row r="235" spans="2:13" s="85" customFormat="1" ht="28.5" x14ac:dyDescent="0.8">
      <c r="B235" s="292" t="s">
        <v>182</v>
      </c>
      <c r="C235" s="437" t="s">
        <v>163</v>
      </c>
      <c r="D235" s="269">
        <v>98.11</v>
      </c>
      <c r="E235" s="269"/>
      <c r="F235" s="269"/>
      <c r="G235" s="269"/>
      <c r="H235" s="269"/>
      <c r="I235" s="438"/>
      <c r="J235" s="272">
        <v>422560.3</v>
      </c>
      <c r="K235" s="272">
        <v>422560.3</v>
      </c>
      <c r="L235" s="272">
        <v>414573.91</v>
      </c>
      <c r="M235" s="293">
        <v>1</v>
      </c>
    </row>
    <row r="236" spans="2:13" s="85" customFormat="1" ht="28.5" x14ac:dyDescent="0.8">
      <c r="B236" s="292" t="s">
        <v>182</v>
      </c>
      <c r="C236" s="437" t="s">
        <v>163</v>
      </c>
      <c r="D236" s="269">
        <v>98.125</v>
      </c>
      <c r="E236" s="269"/>
      <c r="F236" s="269"/>
      <c r="G236" s="269"/>
      <c r="H236" s="269"/>
      <c r="I236" s="438"/>
      <c r="J236" s="272">
        <v>1303139.69</v>
      </c>
      <c r="K236" s="272">
        <v>1303139.69</v>
      </c>
      <c r="L236" s="272">
        <v>1278705.82</v>
      </c>
      <c r="M236" s="293">
        <v>2</v>
      </c>
    </row>
    <row r="237" spans="2:13" s="85" customFormat="1" ht="28.5" x14ac:dyDescent="0.8">
      <c r="B237" s="292" t="s">
        <v>182</v>
      </c>
      <c r="C237" s="437" t="s">
        <v>163</v>
      </c>
      <c r="D237" s="269">
        <v>98.2</v>
      </c>
      <c r="E237" s="269"/>
      <c r="F237" s="269"/>
      <c r="G237" s="269"/>
      <c r="H237" s="269"/>
      <c r="I237" s="438"/>
      <c r="J237" s="272">
        <v>276503.14</v>
      </c>
      <c r="K237" s="272">
        <v>276503.14</v>
      </c>
      <c r="L237" s="272">
        <v>271526.08</v>
      </c>
      <c r="M237" s="293">
        <v>2</v>
      </c>
    </row>
    <row r="238" spans="2:13" s="84" customFormat="1" ht="28.5" x14ac:dyDescent="0.8">
      <c r="B238" s="290" t="s">
        <v>168</v>
      </c>
      <c r="C238" s="449"/>
      <c r="D238" s="450"/>
      <c r="E238" s="450"/>
      <c r="F238" s="450"/>
      <c r="G238" s="450"/>
      <c r="H238" s="450"/>
      <c r="I238" s="451"/>
      <c r="J238" s="452">
        <v>30677243.620000005</v>
      </c>
      <c r="K238" s="452">
        <v>30677243.620000005</v>
      </c>
      <c r="L238" s="452">
        <v>29931060.370000001</v>
      </c>
      <c r="M238" s="291">
        <v>92</v>
      </c>
    </row>
    <row r="239" spans="2:13" s="84" customFormat="1" ht="28.5" x14ac:dyDescent="0.8">
      <c r="B239" s="290" t="s">
        <v>184</v>
      </c>
      <c r="C239" s="449"/>
      <c r="D239" s="450"/>
      <c r="E239" s="450"/>
      <c r="F239" s="450"/>
      <c r="G239" s="450"/>
      <c r="H239" s="450"/>
      <c r="I239" s="451"/>
      <c r="J239" s="452"/>
      <c r="K239" s="452"/>
      <c r="L239" s="452"/>
      <c r="M239" s="291"/>
    </row>
    <row r="240" spans="2:13" s="85" customFormat="1" ht="28.5" x14ac:dyDescent="0.8">
      <c r="B240" s="292" t="s">
        <v>331</v>
      </c>
      <c r="C240" s="437" t="s">
        <v>163</v>
      </c>
      <c r="D240" s="269">
        <v>100.5064</v>
      </c>
      <c r="E240" s="269">
        <v>8</v>
      </c>
      <c r="F240" s="269" t="s">
        <v>374</v>
      </c>
      <c r="G240" s="269">
        <v>7.1194100000000002</v>
      </c>
      <c r="H240" s="269">
        <v>7.31175</v>
      </c>
      <c r="I240" s="438" t="s">
        <v>170</v>
      </c>
      <c r="J240" s="272">
        <v>175000</v>
      </c>
      <c r="K240" s="272">
        <v>1050000</v>
      </c>
      <c r="L240" s="272">
        <v>175886.2</v>
      </c>
      <c r="M240" s="293">
        <v>2</v>
      </c>
    </row>
    <row r="241" spans="2:13" s="85" customFormat="1" ht="28.5" x14ac:dyDescent="0.8">
      <c r="B241" s="292" t="s">
        <v>417</v>
      </c>
      <c r="C241" s="437" t="s">
        <v>163</v>
      </c>
      <c r="D241" s="269">
        <v>102.03749999999999</v>
      </c>
      <c r="E241" s="269">
        <v>8.5</v>
      </c>
      <c r="F241" s="269" t="s">
        <v>370</v>
      </c>
      <c r="G241" s="269">
        <v>7.58169</v>
      </c>
      <c r="H241" s="269">
        <v>7.7999799999999997</v>
      </c>
      <c r="I241" s="438" t="s">
        <v>170</v>
      </c>
      <c r="J241" s="272">
        <v>10000</v>
      </c>
      <c r="K241" s="272">
        <v>11111.11</v>
      </c>
      <c r="L241" s="272">
        <v>10203.75</v>
      </c>
      <c r="M241" s="293">
        <v>1</v>
      </c>
    </row>
    <row r="242" spans="2:13" s="85" customFormat="1" ht="28.5" x14ac:dyDescent="0.8">
      <c r="B242" s="292" t="s">
        <v>332</v>
      </c>
      <c r="C242" s="437" t="s">
        <v>163</v>
      </c>
      <c r="D242" s="269">
        <v>92.677099999999996</v>
      </c>
      <c r="E242" s="269">
        <v>6</v>
      </c>
      <c r="F242" s="269" t="s">
        <v>492</v>
      </c>
      <c r="G242" s="269">
        <v>8.5</v>
      </c>
      <c r="H242" s="269">
        <v>8.7747899999999994</v>
      </c>
      <c r="I242" s="438" t="s">
        <v>170</v>
      </c>
      <c r="J242" s="272">
        <v>40000</v>
      </c>
      <c r="K242" s="272">
        <v>40000</v>
      </c>
      <c r="L242" s="272">
        <v>37070.85</v>
      </c>
      <c r="M242" s="293">
        <v>1</v>
      </c>
    </row>
    <row r="243" spans="2:13" s="85" customFormat="1" ht="28.5" x14ac:dyDescent="0.8">
      <c r="B243" s="292" t="s">
        <v>332</v>
      </c>
      <c r="C243" s="437" t="s">
        <v>163</v>
      </c>
      <c r="D243" s="269">
        <v>92.616799999999998</v>
      </c>
      <c r="E243" s="269">
        <v>6</v>
      </c>
      <c r="F243" s="269" t="s">
        <v>368</v>
      </c>
      <c r="G243" s="269">
        <v>8.5</v>
      </c>
      <c r="H243" s="269">
        <v>8.7747899999999994</v>
      </c>
      <c r="I243" s="438" t="s">
        <v>170</v>
      </c>
      <c r="J243" s="272">
        <v>15000</v>
      </c>
      <c r="K243" s="272">
        <v>15000</v>
      </c>
      <c r="L243" s="272">
        <v>13892.52</v>
      </c>
      <c r="M243" s="293">
        <v>1</v>
      </c>
    </row>
    <row r="244" spans="2:13" s="85" customFormat="1" ht="28.5" x14ac:dyDescent="0.8">
      <c r="B244" s="292" t="s">
        <v>332</v>
      </c>
      <c r="C244" s="437" t="s">
        <v>163</v>
      </c>
      <c r="D244" s="269">
        <v>92.601799999999997</v>
      </c>
      <c r="E244" s="269">
        <v>6</v>
      </c>
      <c r="F244" s="269" t="s">
        <v>420</v>
      </c>
      <c r="G244" s="269">
        <v>8.5</v>
      </c>
      <c r="H244" s="269">
        <v>8.7747899999999994</v>
      </c>
      <c r="I244" s="438" t="s">
        <v>170</v>
      </c>
      <c r="J244" s="272">
        <v>200000</v>
      </c>
      <c r="K244" s="272">
        <v>200000</v>
      </c>
      <c r="L244" s="272">
        <v>185203.68</v>
      </c>
      <c r="M244" s="293">
        <v>2</v>
      </c>
    </row>
    <row r="245" spans="2:13" s="85" customFormat="1" ht="28.5" x14ac:dyDescent="0.8">
      <c r="B245" s="292" t="s">
        <v>332</v>
      </c>
      <c r="C245" s="437" t="s">
        <v>163</v>
      </c>
      <c r="D245" s="269">
        <v>92.5869</v>
      </c>
      <c r="E245" s="269">
        <v>6</v>
      </c>
      <c r="F245" s="269" t="s">
        <v>186</v>
      </c>
      <c r="G245" s="269">
        <v>8.5</v>
      </c>
      <c r="H245" s="269">
        <v>8.7747899999999994</v>
      </c>
      <c r="I245" s="438" t="s">
        <v>170</v>
      </c>
      <c r="J245" s="272">
        <v>100000</v>
      </c>
      <c r="K245" s="272">
        <v>100000</v>
      </c>
      <c r="L245" s="272">
        <v>92586.92</v>
      </c>
      <c r="M245" s="293">
        <v>1</v>
      </c>
    </row>
    <row r="246" spans="2:13" s="85" customFormat="1" ht="28.5" x14ac:dyDescent="0.8">
      <c r="B246" s="292" t="s">
        <v>332</v>
      </c>
      <c r="C246" s="437" t="s">
        <v>163</v>
      </c>
      <c r="D246" s="269">
        <v>91.097200000000001</v>
      </c>
      <c r="E246" s="269">
        <v>6.65</v>
      </c>
      <c r="F246" s="269" t="s">
        <v>493</v>
      </c>
      <c r="G246" s="269">
        <v>8.75</v>
      </c>
      <c r="H246" s="269">
        <v>9.0413099999999993</v>
      </c>
      <c r="I246" s="438" t="s">
        <v>170</v>
      </c>
      <c r="J246" s="272">
        <v>500000</v>
      </c>
      <c r="K246" s="272">
        <v>500000</v>
      </c>
      <c r="L246" s="272">
        <v>455486.05</v>
      </c>
      <c r="M246" s="293">
        <v>1</v>
      </c>
    </row>
    <row r="247" spans="2:13" s="85" customFormat="1" ht="28.5" x14ac:dyDescent="0.8">
      <c r="B247" s="292" t="s">
        <v>332</v>
      </c>
      <c r="C247" s="437" t="s">
        <v>163</v>
      </c>
      <c r="D247" s="269">
        <v>91.075400000000002</v>
      </c>
      <c r="E247" s="269">
        <v>6.65</v>
      </c>
      <c r="F247" s="269" t="s">
        <v>494</v>
      </c>
      <c r="G247" s="269">
        <v>8.75</v>
      </c>
      <c r="H247" s="269">
        <v>9.0413099999999993</v>
      </c>
      <c r="I247" s="438" t="s">
        <v>170</v>
      </c>
      <c r="J247" s="272">
        <v>1500000</v>
      </c>
      <c r="K247" s="272">
        <v>1500000</v>
      </c>
      <c r="L247" s="272">
        <v>1366131.22</v>
      </c>
      <c r="M247" s="293">
        <v>1</v>
      </c>
    </row>
    <row r="248" spans="2:13" s="85" customFormat="1" ht="28.5" x14ac:dyDescent="0.8">
      <c r="B248" s="292" t="s">
        <v>332</v>
      </c>
      <c r="C248" s="437" t="s">
        <v>163</v>
      </c>
      <c r="D248" s="269">
        <v>91.071799999999996</v>
      </c>
      <c r="E248" s="269">
        <v>6.65</v>
      </c>
      <c r="F248" s="269" t="s">
        <v>495</v>
      </c>
      <c r="G248" s="269">
        <v>8.75</v>
      </c>
      <c r="H248" s="269">
        <v>9.0413099999999993</v>
      </c>
      <c r="I248" s="438" t="s">
        <v>170</v>
      </c>
      <c r="J248" s="272">
        <v>500000</v>
      </c>
      <c r="K248" s="272">
        <v>500000</v>
      </c>
      <c r="L248" s="272">
        <v>455359</v>
      </c>
      <c r="M248" s="293">
        <v>1</v>
      </c>
    </row>
    <row r="249" spans="2:13" s="85" customFormat="1" ht="28.5" x14ac:dyDescent="0.8">
      <c r="B249" s="292" t="s">
        <v>188</v>
      </c>
      <c r="C249" s="437" t="s">
        <v>163</v>
      </c>
      <c r="D249" s="269">
        <v>99.676100000000005</v>
      </c>
      <c r="E249" s="269">
        <v>9</v>
      </c>
      <c r="F249" s="269" t="s">
        <v>360</v>
      </c>
      <c r="G249" s="269">
        <v>9.25</v>
      </c>
      <c r="H249" s="269">
        <v>9.5758299999999998</v>
      </c>
      <c r="I249" s="438" t="s">
        <v>170</v>
      </c>
      <c r="J249" s="272">
        <v>2000</v>
      </c>
      <c r="K249" s="272">
        <v>2000</v>
      </c>
      <c r="L249" s="272">
        <v>1993.52</v>
      </c>
      <c r="M249" s="293">
        <v>1</v>
      </c>
    </row>
    <row r="250" spans="2:13" s="85" customFormat="1" ht="28.5" x14ac:dyDescent="0.8">
      <c r="B250" s="292" t="s">
        <v>188</v>
      </c>
      <c r="C250" s="437" t="s">
        <v>163</v>
      </c>
      <c r="D250" s="269">
        <v>99.669799999999995</v>
      </c>
      <c r="E250" s="269">
        <v>9</v>
      </c>
      <c r="F250" s="269" t="s">
        <v>496</v>
      </c>
      <c r="G250" s="269">
        <v>9.25</v>
      </c>
      <c r="H250" s="269">
        <v>9.5758299999999998</v>
      </c>
      <c r="I250" s="438" t="s">
        <v>170</v>
      </c>
      <c r="J250" s="272">
        <v>5000</v>
      </c>
      <c r="K250" s="272">
        <v>5000</v>
      </c>
      <c r="L250" s="272">
        <v>4983.49</v>
      </c>
      <c r="M250" s="293">
        <v>1</v>
      </c>
    </row>
    <row r="251" spans="2:13" s="85" customFormat="1" ht="28.5" x14ac:dyDescent="0.8">
      <c r="B251" s="292" t="s">
        <v>188</v>
      </c>
      <c r="C251" s="437" t="s">
        <v>163</v>
      </c>
      <c r="D251" s="269">
        <v>99.667599999999993</v>
      </c>
      <c r="E251" s="269">
        <v>9</v>
      </c>
      <c r="F251" s="269" t="s">
        <v>497</v>
      </c>
      <c r="G251" s="269">
        <v>9.25</v>
      </c>
      <c r="H251" s="269">
        <v>9.5758299999999998</v>
      </c>
      <c r="I251" s="438" t="s">
        <v>170</v>
      </c>
      <c r="J251" s="272">
        <v>40000</v>
      </c>
      <c r="K251" s="272">
        <v>40000</v>
      </c>
      <c r="L251" s="272">
        <v>39867.07</v>
      </c>
      <c r="M251" s="293">
        <v>1</v>
      </c>
    </row>
    <row r="252" spans="2:13" s="85" customFormat="1" ht="28.5" x14ac:dyDescent="0.8">
      <c r="B252" s="292" t="s">
        <v>188</v>
      </c>
      <c r="C252" s="437" t="s">
        <v>163</v>
      </c>
      <c r="D252" s="269">
        <v>98.933300000000003</v>
      </c>
      <c r="E252" s="269">
        <v>9</v>
      </c>
      <c r="F252" s="269" t="s">
        <v>498</v>
      </c>
      <c r="G252" s="269">
        <v>9.5</v>
      </c>
      <c r="H252" s="269">
        <v>9.8438199999999991</v>
      </c>
      <c r="I252" s="438" t="s">
        <v>170</v>
      </c>
      <c r="J252" s="272">
        <v>100000.8</v>
      </c>
      <c r="K252" s="272">
        <v>105264</v>
      </c>
      <c r="L252" s="272">
        <v>98934.16</v>
      </c>
      <c r="M252" s="293">
        <v>1</v>
      </c>
    </row>
    <row r="253" spans="2:13" s="85" customFormat="1" ht="28.5" x14ac:dyDescent="0.8">
      <c r="B253" s="292" t="s">
        <v>188</v>
      </c>
      <c r="C253" s="437" t="s">
        <v>163</v>
      </c>
      <c r="D253" s="269">
        <v>98.951300000000003</v>
      </c>
      <c r="E253" s="269">
        <v>9</v>
      </c>
      <c r="F253" s="269" t="s">
        <v>499</v>
      </c>
      <c r="G253" s="269">
        <v>9.5</v>
      </c>
      <c r="H253" s="269">
        <v>9.8438199999999991</v>
      </c>
      <c r="I253" s="438" t="s">
        <v>170</v>
      </c>
      <c r="J253" s="272">
        <v>7600</v>
      </c>
      <c r="K253" s="272">
        <v>7600</v>
      </c>
      <c r="L253" s="272">
        <v>7520.3</v>
      </c>
      <c r="M253" s="293">
        <v>1</v>
      </c>
    </row>
    <row r="254" spans="2:13" s="85" customFormat="1" ht="28.5" x14ac:dyDescent="0.8">
      <c r="B254" s="292" t="s">
        <v>500</v>
      </c>
      <c r="C254" s="437" t="s">
        <v>163</v>
      </c>
      <c r="D254" s="269">
        <v>99.999200000000002</v>
      </c>
      <c r="E254" s="269">
        <v>8.5</v>
      </c>
      <c r="F254" s="269" t="s">
        <v>501</v>
      </c>
      <c r="G254" s="269">
        <v>8.5</v>
      </c>
      <c r="H254" s="269">
        <v>8.7747899999999994</v>
      </c>
      <c r="I254" s="438" t="s">
        <v>170</v>
      </c>
      <c r="J254" s="272">
        <v>22182.5</v>
      </c>
      <c r="K254" s="272">
        <v>23350</v>
      </c>
      <c r="L254" s="272">
        <v>22182.34</v>
      </c>
      <c r="M254" s="293">
        <v>1</v>
      </c>
    </row>
    <row r="255" spans="2:13" s="85" customFormat="1" ht="28.5" x14ac:dyDescent="0.8">
      <c r="B255" s="292" t="s">
        <v>189</v>
      </c>
      <c r="C255" s="437" t="s">
        <v>163</v>
      </c>
      <c r="D255" s="269">
        <v>99.077799999999996</v>
      </c>
      <c r="E255" s="269">
        <v>8</v>
      </c>
      <c r="F255" s="269" t="s">
        <v>502</v>
      </c>
      <c r="G255" s="269">
        <v>8.5</v>
      </c>
      <c r="H255" s="269">
        <v>8.7747899999999994</v>
      </c>
      <c r="I255" s="438" t="s">
        <v>170</v>
      </c>
      <c r="J255" s="272">
        <v>192000</v>
      </c>
      <c r="K255" s="272">
        <v>240000</v>
      </c>
      <c r="L255" s="272">
        <v>190229.48</v>
      </c>
      <c r="M255" s="293">
        <v>3</v>
      </c>
    </row>
    <row r="256" spans="2:13" s="85" customFormat="1" ht="28.5" x14ac:dyDescent="0.8">
      <c r="B256" s="292" t="s">
        <v>189</v>
      </c>
      <c r="C256" s="437" t="s">
        <v>163</v>
      </c>
      <c r="D256" s="269">
        <v>98.837500000000006</v>
      </c>
      <c r="E256" s="269">
        <v>8</v>
      </c>
      <c r="F256" s="269" t="s">
        <v>503</v>
      </c>
      <c r="G256" s="269">
        <v>9</v>
      </c>
      <c r="H256" s="269">
        <v>9.3083299999999998</v>
      </c>
      <c r="I256" s="438" t="s">
        <v>170</v>
      </c>
      <c r="J256" s="272">
        <v>1240.6300000000001</v>
      </c>
      <c r="K256" s="272">
        <v>1985</v>
      </c>
      <c r="L256" s="272">
        <v>1226.2</v>
      </c>
      <c r="M256" s="293">
        <v>1</v>
      </c>
    </row>
    <row r="257" spans="2:13" s="85" customFormat="1" ht="28.5" x14ac:dyDescent="0.8">
      <c r="B257" s="292" t="s">
        <v>189</v>
      </c>
      <c r="C257" s="437" t="s">
        <v>163</v>
      </c>
      <c r="D257" s="269">
        <v>98.834999999999994</v>
      </c>
      <c r="E257" s="269">
        <v>8</v>
      </c>
      <c r="F257" s="269" t="s">
        <v>504</v>
      </c>
      <c r="G257" s="269">
        <v>9</v>
      </c>
      <c r="H257" s="269">
        <v>9.3083299999999998</v>
      </c>
      <c r="I257" s="438" t="s">
        <v>170</v>
      </c>
      <c r="J257" s="272">
        <v>14659.59</v>
      </c>
      <c r="K257" s="272">
        <v>23455.33</v>
      </c>
      <c r="L257" s="272">
        <v>14488.81</v>
      </c>
      <c r="M257" s="293">
        <v>2</v>
      </c>
    </row>
    <row r="258" spans="2:13" s="85" customFormat="1" ht="28.5" x14ac:dyDescent="0.8">
      <c r="B258" s="292" t="s">
        <v>189</v>
      </c>
      <c r="C258" s="437" t="s">
        <v>163</v>
      </c>
      <c r="D258" s="269">
        <v>98.047799999999995</v>
      </c>
      <c r="E258" s="269">
        <v>8</v>
      </c>
      <c r="F258" s="269" t="s">
        <v>505</v>
      </c>
      <c r="G258" s="269">
        <v>9</v>
      </c>
      <c r="H258" s="269">
        <v>9.3083299999999998</v>
      </c>
      <c r="I258" s="438" t="s">
        <v>170</v>
      </c>
      <c r="J258" s="272">
        <v>1793.5</v>
      </c>
      <c r="K258" s="272">
        <v>2110</v>
      </c>
      <c r="L258" s="272">
        <v>1758.49</v>
      </c>
      <c r="M258" s="293">
        <v>1</v>
      </c>
    </row>
    <row r="259" spans="2:13" s="85" customFormat="1" ht="28.5" x14ac:dyDescent="0.8">
      <c r="B259" s="292" t="s">
        <v>189</v>
      </c>
      <c r="C259" s="437" t="s">
        <v>163</v>
      </c>
      <c r="D259" s="269">
        <v>99.6691</v>
      </c>
      <c r="E259" s="269">
        <v>9</v>
      </c>
      <c r="F259" s="269" t="s">
        <v>506</v>
      </c>
      <c r="G259" s="269">
        <v>9.25</v>
      </c>
      <c r="H259" s="269">
        <v>9.5758299999999998</v>
      </c>
      <c r="I259" s="438" t="s">
        <v>170</v>
      </c>
      <c r="J259" s="272">
        <v>19394</v>
      </c>
      <c r="K259" s="272">
        <v>19394</v>
      </c>
      <c r="L259" s="272">
        <v>19329.830000000002</v>
      </c>
      <c r="M259" s="293">
        <v>2</v>
      </c>
    </row>
    <row r="260" spans="2:13" s="85" customFormat="1" ht="28.5" x14ac:dyDescent="0.8">
      <c r="B260" s="292" t="s">
        <v>189</v>
      </c>
      <c r="C260" s="437" t="s">
        <v>163</v>
      </c>
      <c r="D260" s="269">
        <v>99.664100000000005</v>
      </c>
      <c r="E260" s="269">
        <v>9</v>
      </c>
      <c r="F260" s="269" t="s">
        <v>349</v>
      </c>
      <c r="G260" s="269">
        <v>9.25</v>
      </c>
      <c r="H260" s="269">
        <v>9.5758299999999998</v>
      </c>
      <c r="I260" s="438" t="s">
        <v>170</v>
      </c>
      <c r="J260" s="272">
        <v>42427</v>
      </c>
      <c r="K260" s="272">
        <v>42427</v>
      </c>
      <c r="L260" s="272">
        <v>42284.49</v>
      </c>
      <c r="M260" s="293">
        <v>2</v>
      </c>
    </row>
    <row r="261" spans="2:13" s="85" customFormat="1" ht="28.5" x14ac:dyDescent="0.8">
      <c r="B261" s="292" t="s">
        <v>189</v>
      </c>
      <c r="C261" s="437" t="s">
        <v>163</v>
      </c>
      <c r="D261" s="269">
        <v>99.653099999999995</v>
      </c>
      <c r="E261" s="269">
        <v>9</v>
      </c>
      <c r="F261" s="269" t="s">
        <v>507</v>
      </c>
      <c r="G261" s="269">
        <v>9.25</v>
      </c>
      <c r="H261" s="269">
        <v>9.5758299999999998</v>
      </c>
      <c r="I261" s="438" t="s">
        <v>170</v>
      </c>
      <c r="J261" s="272">
        <v>1347</v>
      </c>
      <c r="K261" s="272">
        <v>1347</v>
      </c>
      <c r="L261" s="272">
        <v>1342.33</v>
      </c>
      <c r="M261" s="293">
        <v>1</v>
      </c>
    </row>
    <row r="262" spans="2:13" s="85" customFormat="1" ht="28.5" x14ac:dyDescent="0.8">
      <c r="B262" s="292" t="s">
        <v>189</v>
      </c>
      <c r="C262" s="437" t="s">
        <v>163</v>
      </c>
      <c r="D262" s="269">
        <v>99.652600000000007</v>
      </c>
      <c r="E262" s="269">
        <v>9</v>
      </c>
      <c r="F262" s="269" t="s">
        <v>367</v>
      </c>
      <c r="G262" s="269">
        <v>9.25</v>
      </c>
      <c r="H262" s="269">
        <v>9.5758299999999998</v>
      </c>
      <c r="I262" s="438" t="s">
        <v>170</v>
      </c>
      <c r="J262" s="272">
        <v>1770</v>
      </c>
      <c r="K262" s="272">
        <v>1770</v>
      </c>
      <c r="L262" s="272">
        <v>1763.85</v>
      </c>
      <c r="M262" s="293">
        <v>1</v>
      </c>
    </row>
    <row r="263" spans="2:13" s="85" customFormat="1" ht="28.5" x14ac:dyDescent="0.8">
      <c r="B263" s="292" t="s">
        <v>189</v>
      </c>
      <c r="C263" s="437" t="s">
        <v>163</v>
      </c>
      <c r="D263" s="269">
        <v>99.652000000000001</v>
      </c>
      <c r="E263" s="269">
        <v>9</v>
      </c>
      <c r="F263" s="269" t="s">
        <v>508</v>
      </c>
      <c r="G263" s="269">
        <v>9.25</v>
      </c>
      <c r="H263" s="269">
        <v>9.5758299999999998</v>
      </c>
      <c r="I263" s="438" t="s">
        <v>170</v>
      </c>
      <c r="J263" s="272">
        <v>23266</v>
      </c>
      <c r="K263" s="272">
        <v>23266</v>
      </c>
      <c r="L263" s="272">
        <v>23185.040000000001</v>
      </c>
      <c r="M263" s="293">
        <v>1</v>
      </c>
    </row>
    <row r="264" spans="2:13" s="85" customFormat="1" ht="28.5" x14ac:dyDescent="0.8">
      <c r="B264" s="292" t="s">
        <v>189</v>
      </c>
      <c r="C264" s="437" t="s">
        <v>163</v>
      </c>
      <c r="D264" s="269">
        <v>97.563699999999997</v>
      </c>
      <c r="E264" s="269">
        <v>8</v>
      </c>
      <c r="F264" s="269" t="s">
        <v>509</v>
      </c>
      <c r="G264" s="269">
        <v>9.25</v>
      </c>
      <c r="H264" s="269">
        <v>9.5758299999999998</v>
      </c>
      <c r="I264" s="438" t="s">
        <v>170</v>
      </c>
      <c r="J264" s="272">
        <v>916.3</v>
      </c>
      <c r="K264" s="272">
        <v>1078</v>
      </c>
      <c r="L264" s="272">
        <v>893.98</v>
      </c>
      <c r="M264" s="293">
        <v>1</v>
      </c>
    </row>
    <row r="265" spans="2:13" s="85" customFormat="1" ht="28.5" x14ac:dyDescent="0.8">
      <c r="B265" s="292" t="s">
        <v>189</v>
      </c>
      <c r="C265" s="437" t="s">
        <v>163</v>
      </c>
      <c r="D265" s="269">
        <v>98.942899999999995</v>
      </c>
      <c r="E265" s="269">
        <v>9</v>
      </c>
      <c r="F265" s="269" t="s">
        <v>510</v>
      </c>
      <c r="G265" s="269">
        <v>9.5</v>
      </c>
      <c r="H265" s="269">
        <v>9.8438199999999991</v>
      </c>
      <c r="I265" s="438" t="s">
        <v>170</v>
      </c>
      <c r="J265" s="272">
        <v>2982</v>
      </c>
      <c r="K265" s="272">
        <v>2982</v>
      </c>
      <c r="L265" s="272">
        <v>2950.48</v>
      </c>
      <c r="M265" s="293">
        <v>2</v>
      </c>
    </row>
    <row r="266" spans="2:13" s="85" customFormat="1" ht="28.5" x14ac:dyDescent="0.8">
      <c r="B266" s="292" t="s">
        <v>189</v>
      </c>
      <c r="C266" s="437" t="s">
        <v>163</v>
      </c>
      <c r="D266" s="269">
        <v>98.941800000000001</v>
      </c>
      <c r="E266" s="269">
        <v>9</v>
      </c>
      <c r="F266" s="269" t="s">
        <v>511</v>
      </c>
      <c r="G266" s="269">
        <v>9.5</v>
      </c>
      <c r="H266" s="269">
        <v>9.8438199999999991</v>
      </c>
      <c r="I266" s="438" t="s">
        <v>170</v>
      </c>
      <c r="J266" s="272">
        <v>7624</v>
      </c>
      <c r="K266" s="272">
        <v>7624</v>
      </c>
      <c r="L266" s="272">
        <v>7543.32</v>
      </c>
      <c r="M266" s="293">
        <v>1</v>
      </c>
    </row>
    <row r="267" spans="2:13" s="85" customFormat="1" ht="28.5" x14ac:dyDescent="0.8">
      <c r="B267" s="292" t="s">
        <v>263</v>
      </c>
      <c r="C267" s="437" t="s">
        <v>163</v>
      </c>
      <c r="D267" s="269">
        <v>98.513800000000003</v>
      </c>
      <c r="E267" s="269">
        <v>8.25</v>
      </c>
      <c r="F267" s="269" t="s">
        <v>512</v>
      </c>
      <c r="G267" s="269">
        <v>9</v>
      </c>
      <c r="H267" s="269">
        <v>9.3083299999999998</v>
      </c>
      <c r="I267" s="438" t="s">
        <v>170</v>
      </c>
      <c r="J267" s="272">
        <v>368365</v>
      </c>
      <c r="K267" s="272">
        <v>368365</v>
      </c>
      <c r="L267" s="272">
        <v>362890.38</v>
      </c>
      <c r="M267" s="293">
        <v>1</v>
      </c>
    </row>
    <row r="268" spans="2:13" s="85" customFormat="1" ht="28.5" x14ac:dyDescent="0.8">
      <c r="B268" s="292" t="s">
        <v>263</v>
      </c>
      <c r="C268" s="437" t="s">
        <v>163</v>
      </c>
      <c r="D268" s="269">
        <v>98.493799999999993</v>
      </c>
      <c r="E268" s="269">
        <v>8.25</v>
      </c>
      <c r="F268" s="269" t="s">
        <v>513</v>
      </c>
      <c r="G268" s="269">
        <v>9</v>
      </c>
      <c r="H268" s="269">
        <v>9.3083299999999998</v>
      </c>
      <c r="I268" s="438" t="s">
        <v>170</v>
      </c>
      <c r="J268" s="272">
        <v>102270</v>
      </c>
      <c r="K268" s="272">
        <v>102270</v>
      </c>
      <c r="L268" s="272">
        <v>100729.66</v>
      </c>
      <c r="M268" s="293">
        <v>2</v>
      </c>
    </row>
    <row r="269" spans="2:13" s="85" customFormat="1" ht="28.5" x14ac:dyDescent="0.8">
      <c r="B269" s="292" t="s">
        <v>376</v>
      </c>
      <c r="C269" s="437" t="s">
        <v>163</v>
      </c>
      <c r="D269" s="269">
        <v>100.2384</v>
      </c>
      <c r="E269" s="269">
        <v>8</v>
      </c>
      <c r="F269" s="269" t="s">
        <v>514</v>
      </c>
      <c r="G269" s="269">
        <v>7.7815500000000002</v>
      </c>
      <c r="H269" s="269">
        <v>8.0115800000000004</v>
      </c>
      <c r="I269" s="438" t="s">
        <v>170</v>
      </c>
      <c r="J269" s="272">
        <v>105882.75</v>
      </c>
      <c r="K269" s="272">
        <v>235295</v>
      </c>
      <c r="L269" s="272">
        <v>106135.17</v>
      </c>
      <c r="M269" s="293">
        <v>1</v>
      </c>
    </row>
    <row r="270" spans="2:13" s="85" customFormat="1" ht="28.5" x14ac:dyDescent="0.8">
      <c r="B270" s="292" t="s">
        <v>190</v>
      </c>
      <c r="C270" s="437" t="s">
        <v>163</v>
      </c>
      <c r="D270" s="269">
        <v>99.996600000000001</v>
      </c>
      <c r="E270" s="269">
        <v>8</v>
      </c>
      <c r="F270" s="269" t="s">
        <v>515</v>
      </c>
      <c r="G270" s="269">
        <v>8</v>
      </c>
      <c r="H270" s="269">
        <v>8.2432099999999995</v>
      </c>
      <c r="I270" s="438" t="s">
        <v>170</v>
      </c>
      <c r="J270" s="272">
        <v>20312.5</v>
      </c>
      <c r="K270" s="272">
        <v>31250</v>
      </c>
      <c r="L270" s="272">
        <v>20311.830000000002</v>
      </c>
      <c r="M270" s="293">
        <v>1</v>
      </c>
    </row>
    <row r="271" spans="2:13" s="85" customFormat="1" ht="28.5" x14ac:dyDescent="0.8">
      <c r="B271" s="292" t="s">
        <v>190</v>
      </c>
      <c r="C271" s="437" t="s">
        <v>163</v>
      </c>
      <c r="D271" s="269">
        <v>99.572400000000002</v>
      </c>
      <c r="E271" s="269">
        <v>8</v>
      </c>
      <c r="F271" s="269" t="s">
        <v>516</v>
      </c>
      <c r="G271" s="269">
        <v>8.2896999999999998</v>
      </c>
      <c r="H271" s="269">
        <v>8.5509699999999995</v>
      </c>
      <c r="I271" s="438" t="s">
        <v>170</v>
      </c>
      <c r="J271" s="272">
        <v>300000</v>
      </c>
      <c r="K271" s="272">
        <v>500000</v>
      </c>
      <c r="L271" s="272">
        <v>298717.2</v>
      </c>
      <c r="M271" s="293">
        <v>1</v>
      </c>
    </row>
    <row r="272" spans="2:13" s="85" customFormat="1" ht="28.5" x14ac:dyDescent="0.8">
      <c r="B272" s="292" t="s">
        <v>191</v>
      </c>
      <c r="C272" s="437" t="s">
        <v>163</v>
      </c>
      <c r="D272" s="269">
        <v>100.1695</v>
      </c>
      <c r="E272" s="269">
        <v>8.25</v>
      </c>
      <c r="F272" s="269" t="s">
        <v>442</v>
      </c>
      <c r="G272" s="269">
        <v>7.2907000000000002</v>
      </c>
      <c r="H272" s="269">
        <v>7.4924600000000003</v>
      </c>
      <c r="I272" s="438" t="s">
        <v>170</v>
      </c>
      <c r="J272" s="272">
        <v>60000</v>
      </c>
      <c r="K272" s="272">
        <v>600000</v>
      </c>
      <c r="L272" s="272">
        <v>60101.7</v>
      </c>
      <c r="M272" s="293">
        <v>1</v>
      </c>
    </row>
    <row r="273" spans="2:13" s="85" customFormat="1" ht="28.5" x14ac:dyDescent="0.8">
      <c r="B273" s="292" t="s">
        <v>517</v>
      </c>
      <c r="C273" s="437" t="s">
        <v>163</v>
      </c>
      <c r="D273" s="269">
        <v>99.999700000000004</v>
      </c>
      <c r="E273" s="269">
        <v>8.75</v>
      </c>
      <c r="F273" s="269" t="s">
        <v>518</v>
      </c>
      <c r="G273" s="269">
        <v>8.75</v>
      </c>
      <c r="H273" s="269">
        <v>9.0413099999999993</v>
      </c>
      <c r="I273" s="438" t="s">
        <v>170</v>
      </c>
      <c r="J273" s="272">
        <v>964.44</v>
      </c>
      <c r="K273" s="272">
        <v>1187</v>
      </c>
      <c r="L273" s="272">
        <v>964.44</v>
      </c>
      <c r="M273" s="293">
        <v>1</v>
      </c>
    </row>
    <row r="274" spans="2:13" s="85" customFormat="1" ht="28.5" x14ac:dyDescent="0.8">
      <c r="B274" s="292" t="s">
        <v>519</v>
      </c>
      <c r="C274" s="437" t="s">
        <v>163</v>
      </c>
      <c r="D274" s="269">
        <v>99.955600000000004</v>
      </c>
      <c r="E274" s="269">
        <v>8.25</v>
      </c>
      <c r="F274" s="269" t="s">
        <v>520</v>
      </c>
      <c r="G274" s="269">
        <v>8.3000000000000007</v>
      </c>
      <c r="H274" s="269">
        <v>8.5619200000000006</v>
      </c>
      <c r="I274" s="438" t="s">
        <v>170</v>
      </c>
      <c r="J274" s="272">
        <v>105000</v>
      </c>
      <c r="K274" s="272">
        <v>300000</v>
      </c>
      <c r="L274" s="272">
        <v>104953.48</v>
      </c>
      <c r="M274" s="293">
        <v>1</v>
      </c>
    </row>
    <row r="275" spans="2:13" s="85" customFormat="1" ht="28.5" x14ac:dyDescent="0.8">
      <c r="B275" s="292" t="s">
        <v>521</v>
      </c>
      <c r="C275" s="437" t="s">
        <v>163</v>
      </c>
      <c r="D275" s="269">
        <v>99.909899999999993</v>
      </c>
      <c r="E275" s="269">
        <v>8.5</v>
      </c>
      <c r="F275" s="269" t="s">
        <v>324</v>
      </c>
      <c r="G275" s="269">
        <v>8.75</v>
      </c>
      <c r="H275" s="269">
        <v>9.0413099999999993</v>
      </c>
      <c r="I275" s="438" t="s">
        <v>170</v>
      </c>
      <c r="J275" s="272">
        <v>25000</v>
      </c>
      <c r="K275" s="272">
        <v>25000</v>
      </c>
      <c r="L275" s="272">
        <v>24977.48</v>
      </c>
      <c r="M275" s="293">
        <v>1</v>
      </c>
    </row>
    <row r="276" spans="2:13" s="85" customFormat="1" ht="28.5" x14ac:dyDescent="0.8">
      <c r="B276" s="292" t="s">
        <v>192</v>
      </c>
      <c r="C276" s="437" t="s">
        <v>163</v>
      </c>
      <c r="D276" s="269">
        <v>99.996099999999998</v>
      </c>
      <c r="E276" s="269">
        <v>8</v>
      </c>
      <c r="F276" s="269" t="s">
        <v>522</v>
      </c>
      <c r="G276" s="269">
        <v>8</v>
      </c>
      <c r="H276" s="269">
        <v>8.2432099999999995</v>
      </c>
      <c r="I276" s="438" t="s">
        <v>170</v>
      </c>
      <c r="J276" s="272">
        <v>4500</v>
      </c>
      <c r="K276" s="272">
        <v>10000</v>
      </c>
      <c r="L276" s="272">
        <v>4499.83</v>
      </c>
      <c r="M276" s="293">
        <v>1</v>
      </c>
    </row>
    <row r="277" spans="2:13" s="85" customFormat="1" ht="28.5" x14ac:dyDescent="0.8">
      <c r="B277" s="292" t="s">
        <v>192</v>
      </c>
      <c r="C277" s="437" t="s">
        <v>163</v>
      </c>
      <c r="D277" s="269">
        <v>99.997299999999996</v>
      </c>
      <c r="E277" s="269">
        <v>8.25</v>
      </c>
      <c r="F277" s="269" t="s">
        <v>523</v>
      </c>
      <c r="G277" s="269">
        <v>8.25</v>
      </c>
      <c r="H277" s="269">
        <v>8.5087600000000005</v>
      </c>
      <c r="I277" s="438" t="s">
        <v>170</v>
      </c>
      <c r="J277" s="272">
        <v>3000.4</v>
      </c>
      <c r="K277" s="272">
        <v>4000</v>
      </c>
      <c r="L277" s="272">
        <v>3000.32</v>
      </c>
      <c r="M277" s="293">
        <v>1</v>
      </c>
    </row>
    <row r="278" spans="2:13" s="85" customFormat="1" ht="28.5" x14ac:dyDescent="0.8">
      <c r="B278" s="292" t="s">
        <v>192</v>
      </c>
      <c r="C278" s="437" t="s">
        <v>163</v>
      </c>
      <c r="D278" s="269">
        <v>99.996600000000001</v>
      </c>
      <c r="E278" s="269">
        <v>8.25</v>
      </c>
      <c r="F278" s="269" t="s">
        <v>524</v>
      </c>
      <c r="G278" s="269">
        <v>8.25</v>
      </c>
      <c r="H278" s="269">
        <v>8.5087600000000005</v>
      </c>
      <c r="I278" s="438" t="s">
        <v>170</v>
      </c>
      <c r="J278" s="272">
        <v>3000.4</v>
      </c>
      <c r="K278" s="272">
        <v>4000</v>
      </c>
      <c r="L278" s="272">
        <v>3000.3</v>
      </c>
      <c r="M278" s="293">
        <v>1</v>
      </c>
    </row>
    <row r="279" spans="2:13" s="85" customFormat="1" ht="28.5" x14ac:dyDescent="0.8">
      <c r="B279" s="292" t="s">
        <v>192</v>
      </c>
      <c r="C279" s="437" t="s">
        <v>163</v>
      </c>
      <c r="D279" s="269">
        <v>95.684399999999997</v>
      </c>
      <c r="E279" s="269">
        <v>7</v>
      </c>
      <c r="F279" s="269" t="s">
        <v>525</v>
      </c>
      <c r="G279" s="269">
        <v>8.5</v>
      </c>
      <c r="H279" s="269">
        <v>8.7747899999999994</v>
      </c>
      <c r="I279" s="438" t="s">
        <v>170</v>
      </c>
      <c r="J279" s="272">
        <v>311000</v>
      </c>
      <c r="K279" s="272">
        <v>311000</v>
      </c>
      <c r="L279" s="272">
        <v>297578.67</v>
      </c>
      <c r="M279" s="293">
        <v>1</v>
      </c>
    </row>
    <row r="280" spans="2:13" s="85" customFormat="1" ht="28.5" x14ac:dyDescent="0.8">
      <c r="B280" s="292" t="s">
        <v>192</v>
      </c>
      <c r="C280" s="437" t="s">
        <v>163</v>
      </c>
      <c r="D280" s="269">
        <v>95.641300000000001</v>
      </c>
      <c r="E280" s="269">
        <v>7</v>
      </c>
      <c r="F280" s="269" t="s">
        <v>526</v>
      </c>
      <c r="G280" s="269">
        <v>8.5</v>
      </c>
      <c r="H280" s="269">
        <v>8.7747899999999994</v>
      </c>
      <c r="I280" s="438" t="s">
        <v>170</v>
      </c>
      <c r="J280" s="272">
        <v>208000</v>
      </c>
      <c r="K280" s="272">
        <v>208000</v>
      </c>
      <c r="L280" s="272">
        <v>198934.03</v>
      </c>
      <c r="M280" s="293">
        <v>1</v>
      </c>
    </row>
    <row r="281" spans="2:13" s="85" customFormat="1" ht="28.5" x14ac:dyDescent="0.8">
      <c r="B281" s="292" t="s">
        <v>192</v>
      </c>
      <c r="C281" s="437" t="s">
        <v>163</v>
      </c>
      <c r="D281" s="269">
        <v>95.635199999999998</v>
      </c>
      <c r="E281" s="269">
        <v>7</v>
      </c>
      <c r="F281" s="269" t="s">
        <v>527</v>
      </c>
      <c r="G281" s="269">
        <v>8.5</v>
      </c>
      <c r="H281" s="269">
        <v>8.7747899999999994</v>
      </c>
      <c r="I281" s="438" t="s">
        <v>170</v>
      </c>
      <c r="J281" s="272">
        <v>4000000</v>
      </c>
      <c r="K281" s="272">
        <v>4000000</v>
      </c>
      <c r="L281" s="272">
        <v>3825411.49</v>
      </c>
      <c r="M281" s="293">
        <v>1</v>
      </c>
    </row>
    <row r="282" spans="2:13" s="85" customFormat="1" ht="28.5" x14ac:dyDescent="0.8">
      <c r="B282" s="292" t="s">
        <v>192</v>
      </c>
      <c r="C282" s="437" t="s">
        <v>163</v>
      </c>
      <c r="D282" s="269">
        <v>95.626199999999997</v>
      </c>
      <c r="E282" s="269">
        <v>7</v>
      </c>
      <c r="F282" s="269" t="s">
        <v>528</v>
      </c>
      <c r="G282" s="269">
        <v>8.5</v>
      </c>
      <c r="H282" s="269">
        <v>8.7747899999999994</v>
      </c>
      <c r="I282" s="438" t="s">
        <v>170</v>
      </c>
      <c r="J282" s="272">
        <v>5200</v>
      </c>
      <c r="K282" s="272">
        <v>5200</v>
      </c>
      <c r="L282" s="272">
        <v>4972.5600000000004</v>
      </c>
      <c r="M282" s="293">
        <v>1</v>
      </c>
    </row>
    <row r="283" spans="2:13" s="85" customFormat="1" ht="28.5" x14ac:dyDescent="0.8">
      <c r="B283" s="292" t="s">
        <v>192</v>
      </c>
      <c r="C283" s="437" t="s">
        <v>163</v>
      </c>
      <c r="D283" s="269">
        <v>95.232100000000003</v>
      </c>
      <c r="E283" s="269">
        <v>7.5</v>
      </c>
      <c r="F283" s="269" t="s">
        <v>529</v>
      </c>
      <c r="G283" s="269">
        <v>8.75</v>
      </c>
      <c r="H283" s="269">
        <v>9.0413099999999993</v>
      </c>
      <c r="I283" s="438" t="s">
        <v>170</v>
      </c>
      <c r="J283" s="272">
        <v>37600</v>
      </c>
      <c r="K283" s="272">
        <v>37600</v>
      </c>
      <c r="L283" s="272">
        <v>35807.279999999999</v>
      </c>
      <c r="M283" s="293">
        <v>2</v>
      </c>
    </row>
    <row r="284" spans="2:13" s="85" customFormat="1" ht="28.5" x14ac:dyDescent="0.8">
      <c r="B284" s="292" t="s">
        <v>192</v>
      </c>
      <c r="C284" s="437" t="s">
        <v>163</v>
      </c>
      <c r="D284" s="269">
        <v>95.208100000000002</v>
      </c>
      <c r="E284" s="269">
        <v>7.5</v>
      </c>
      <c r="F284" s="269" t="s">
        <v>530</v>
      </c>
      <c r="G284" s="269">
        <v>8.75</v>
      </c>
      <c r="H284" s="269">
        <v>9.0413099999999993</v>
      </c>
      <c r="I284" s="438" t="s">
        <v>170</v>
      </c>
      <c r="J284" s="272">
        <v>5200</v>
      </c>
      <c r="K284" s="272">
        <v>5200</v>
      </c>
      <c r="L284" s="272">
        <v>4950.83</v>
      </c>
      <c r="M284" s="293">
        <v>1</v>
      </c>
    </row>
    <row r="285" spans="2:13" s="85" customFormat="1" ht="28.5" x14ac:dyDescent="0.8">
      <c r="B285" s="292" t="s">
        <v>192</v>
      </c>
      <c r="C285" s="437" t="s">
        <v>163</v>
      </c>
      <c r="D285" s="269">
        <v>98.899000000000001</v>
      </c>
      <c r="E285" s="269">
        <v>8.25</v>
      </c>
      <c r="F285" s="269" t="s">
        <v>531</v>
      </c>
      <c r="G285" s="269">
        <v>8.7545099999999998</v>
      </c>
      <c r="H285" s="269">
        <v>9.0461399999999994</v>
      </c>
      <c r="I285" s="438" t="s">
        <v>170</v>
      </c>
      <c r="J285" s="272">
        <v>150020</v>
      </c>
      <c r="K285" s="272">
        <v>200000</v>
      </c>
      <c r="L285" s="272">
        <v>148368.28</v>
      </c>
      <c r="M285" s="293">
        <v>1</v>
      </c>
    </row>
    <row r="286" spans="2:13" s="85" customFormat="1" ht="28.5" x14ac:dyDescent="0.8">
      <c r="B286" s="292" t="s">
        <v>192</v>
      </c>
      <c r="C286" s="437" t="s">
        <v>163</v>
      </c>
      <c r="D286" s="269">
        <v>99.995199999999997</v>
      </c>
      <c r="E286" s="269">
        <v>9</v>
      </c>
      <c r="F286" s="269" t="s">
        <v>532</v>
      </c>
      <c r="G286" s="269">
        <v>9</v>
      </c>
      <c r="H286" s="269">
        <v>9.3083299999999998</v>
      </c>
      <c r="I286" s="438" t="s">
        <v>170</v>
      </c>
      <c r="J286" s="272">
        <v>28500</v>
      </c>
      <c r="K286" s="272">
        <v>60000</v>
      </c>
      <c r="L286" s="272">
        <v>28498.639999999999</v>
      </c>
      <c r="M286" s="293">
        <v>1</v>
      </c>
    </row>
    <row r="287" spans="2:13" s="85" customFormat="1" ht="28.5" x14ac:dyDescent="0.8">
      <c r="B287" s="292" t="s">
        <v>203</v>
      </c>
      <c r="C287" s="437" t="s">
        <v>163</v>
      </c>
      <c r="D287" s="269">
        <v>99.552599999999998</v>
      </c>
      <c r="E287" s="269">
        <v>8.25</v>
      </c>
      <c r="F287" s="269" t="s">
        <v>533</v>
      </c>
      <c r="G287" s="269">
        <v>8.52</v>
      </c>
      <c r="H287" s="269">
        <v>8.7960999999999991</v>
      </c>
      <c r="I287" s="438" t="s">
        <v>170</v>
      </c>
      <c r="J287" s="272">
        <v>10000</v>
      </c>
      <c r="K287" s="272">
        <v>10666.67</v>
      </c>
      <c r="L287" s="272">
        <v>9955.26</v>
      </c>
      <c r="M287" s="293">
        <v>1</v>
      </c>
    </row>
    <row r="288" spans="2:13" s="85" customFormat="1" ht="28.5" x14ac:dyDescent="0.8">
      <c r="B288" s="292" t="s">
        <v>203</v>
      </c>
      <c r="C288" s="437" t="s">
        <v>163</v>
      </c>
      <c r="D288" s="269">
        <v>98.7</v>
      </c>
      <c r="E288" s="269">
        <v>8.25</v>
      </c>
      <c r="F288" s="269" t="s">
        <v>534</v>
      </c>
      <c r="G288" s="269">
        <v>9.0428599999999992</v>
      </c>
      <c r="H288" s="269">
        <v>9.3541600000000003</v>
      </c>
      <c r="I288" s="438" t="s">
        <v>170</v>
      </c>
      <c r="J288" s="272">
        <v>20000</v>
      </c>
      <c r="K288" s="272">
        <v>21333.34</v>
      </c>
      <c r="L288" s="272">
        <v>19740</v>
      </c>
      <c r="M288" s="293">
        <v>2</v>
      </c>
    </row>
    <row r="289" spans="2:13" s="85" customFormat="1" ht="28.5" x14ac:dyDescent="0.8">
      <c r="B289" s="292" t="s">
        <v>203</v>
      </c>
      <c r="C289" s="437" t="s">
        <v>163</v>
      </c>
      <c r="D289" s="269">
        <v>99.234200000000001</v>
      </c>
      <c r="E289" s="269">
        <v>8.4</v>
      </c>
      <c r="F289" s="269" t="s">
        <v>405</v>
      </c>
      <c r="G289" s="269">
        <v>9.25</v>
      </c>
      <c r="H289" s="269">
        <v>9.5758299999999998</v>
      </c>
      <c r="I289" s="438" t="s">
        <v>170</v>
      </c>
      <c r="J289" s="272">
        <v>14275</v>
      </c>
      <c r="K289" s="272">
        <v>14275</v>
      </c>
      <c r="L289" s="272">
        <v>14165.7</v>
      </c>
      <c r="M289" s="293">
        <v>1</v>
      </c>
    </row>
    <row r="290" spans="2:13" s="85" customFormat="1" ht="28.5" x14ac:dyDescent="0.8">
      <c r="B290" s="292" t="s">
        <v>203</v>
      </c>
      <c r="C290" s="437" t="s">
        <v>163</v>
      </c>
      <c r="D290" s="269">
        <v>98.388000000000005</v>
      </c>
      <c r="E290" s="269">
        <v>8</v>
      </c>
      <c r="F290" s="269" t="s">
        <v>535</v>
      </c>
      <c r="G290" s="269">
        <v>9.25</v>
      </c>
      <c r="H290" s="269">
        <v>9.5758299999999998</v>
      </c>
      <c r="I290" s="438" t="s">
        <v>170</v>
      </c>
      <c r="J290" s="272">
        <v>10000</v>
      </c>
      <c r="K290" s="272">
        <v>10000</v>
      </c>
      <c r="L290" s="272">
        <v>9838.7999999999993</v>
      </c>
      <c r="M290" s="293">
        <v>1</v>
      </c>
    </row>
    <row r="291" spans="2:13" s="85" customFormat="1" ht="28.5" x14ac:dyDescent="0.8">
      <c r="B291" s="292" t="s">
        <v>203</v>
      </c>
      <c r="C291" s="437" t="s">
        <v>163</v>
      </c>
      <c r="D291" s="269">
        <v>98.350200000000001</v>
      </c>
      <c r="E291" s="269">
        <v>8</v>
      </c>
      <c r="F291" s="269" t="s">
        <v>536</v>
      </c>
      <c r="G291" s="269">
        <v>9.25</v>
      </c>
      <c r="H291" s="269">
        <v>9.5758299999999998</v>
      </c>
      <c r="I291" s="438" t="s">
        <v>170</v>
      </c>
      <c r="J291" s="272">
        <v>60000</v>
      </c>
      <c r="K291" s="272">
        <v>60000</v>
      </c>
      <c r="L291" s="272">
        <v>59010.15</v>
      </c>
      <c r="M291" s="293">
        <v>1</v>
      </c>
    </row>
    <row r="292" spans="2:13" s="85" customFormat="1" ht="28.5" x14ac:dyDescent="0.8">
      <c r="B292" s="292" t="s">
        <v>193</v>
      </c>
      <c r="C292" s="437" t="s">
        <v>163</v>
      </c>
      <c r="D292" s="269">
        <v>99.996099999999998</v>
      </c>
      <c r="E292" s="269">
        <v>8</v>
      </c>
      <c r="F292" s="269" t="s">
        <v>479</v>
      </c>
      <c r="G292" s="269">
        <v>8</v>
      </c>
      <c r="H292" s="269">
        <v>8.2432099999999995</v>
      </c>
      <c r="I292" s="438" t="s">
        <v>170</v>
      </c>
      <c r="J292" s="272">
        <v>6125</v>
      </c>
      <c r="K292" s="272">
        <v>14000</v>
      </c>
      <c r="L292" s="272">
        <v>6124.76</v>
      </c>
      <c r="M292" s="293">
        <v>2</v>
      </c>
    </row>
    <row r="293" spans="2:13" s="85" customFormat="1" ht="28.5" x14ac:dyDescent="0.8">
      <c r="B293" s="292" t="s">
        <v>380</v>
      </c>
      <c r="C293" s="437" t="s">
        <v>163</v>
      </c>
      <c r="D293" s="269">
        <v>98.520399999999995</v>
      </c>
      <c r="E293" s="269">
        <v>8</v>
      </c>
      <c r="F293" s="269" t="s">
        <v>337</v>
      </c>
      <c r="G293" s="269">
        <v>8.5</v>
      </c>
      <c r="H293" s="269">
        <v>8.7747899999999994</v>
      </c>
      <c r="I293" s="438" t="s">
        <v>170</v>
      </c>
      <c r="J293" s="272">
        <v>60000</v>
      </c>
      <c r="K293" s="272">
        <v>60000</v>
      </c>
      <c r="L293" s="272">
        <v>59112.25</v>
      </c>
      <c r="M293" s="293">
        <v>1</v>
      </c>
    </row>
    <row r="294" spans="2:13" s="85" customFormat="1" ht="28.5" x14ac:dyDescent="0.8">
      <c r="B294" s="292" t="s">
        <v>194</v>
      </c>
      <c r="C294" s="437" t="s">
        <v>163</v>
      </c>
      <c r="D294" s="269">
        <v>100.1961</v>
      </c>
      <c r="E294" s="269">
        <v>7.75</v>
      </c>
      <c r="F294" s="269" t="s">
        <v>346</v>
      </c>
      <c r="G294" s="269">
        <v>7.1631499999999999</v>
      </c>
      <c r="H294" s="269">
        <v>7.3578799999999998</v>
      </c>
      <c r="I294" s="438" t="s">
        <v>170</v>
      </c>
      <c r="J294" s="272">
        <v>75000</v>
      </c>
      <c r="K294" s="272">
        <v>500000</v>
      </c>
      <c r="L294" s="272">
        <v>75147.08</v>
      </c>
      <c r="M294" s="293">
        <v>1</v>
      </c>
    </row>
    <row r="295" spans="2:13" s="85" customFormat="1" ht="28.5" x14ac:dyDescent="0.8">
      <c r="B295" s="292" t="s">
        <v>194</v>
      </c>
      <c r="C295" s="437" t="s">
        <v>163</v>
      </c>
      <c r="D295" s="269">
        <v>99.899500000000003</v>
      </c>
      <c r="E295" s="269">
        <v>7.75</v>
      </c>
      <c r="F295" s="269" t="s">
        <v>537</v>
      </c>
      <c r="G295" s="269">
        <v>8</v>
      </c>
      <c r="H295" s="269">
        <v>8.2432099999999995</v>
      </c>
      <c r="I295" s="438" t="s">
        <v>170</v>
      </c>
      <c r="J295" s="272">
        <v>1369.5</v>
      </c>
      <c r="K295" s="272">
        <v>9130</v>
      </c>
      <c r="L295" s="272">
        <v>1368.12</v>
      </c>
      <c r="M295" s="293">
        <v>1</v>
      </c>
    </row>
    <row r="296" spans="2:13" s="85" customFormat="1" ht="28.5" x14ac:dyDescent="0.8">
      <c r="B296" s="292" t="s">
        <v>194</v>
      </c>
      <c r="C296" s="437" t="s">
        <v>163</v>
      </c>
      <c r="D296" s="269">
        <v>99.674599999999998</v>
      </c>
      <c r="E296" s="269">
        <v>7.75</v>
      </c>
      <c r="F296" s="269" t="s">
        <v>340</v>
      </c>
      <c r="G296" s="269">
        <v>8</v>
      </c>
      <c r="H296" s="269">
        <v>8.2432099999999995</v>
      </c>
      <c r="I296" s="438" t="s">
        <v>170</v>
      </c>
      <c r="J296" s="272">
        <v>47268.45</v>
      </c>
      <c r="K296" s="272">
        <v>85942.64</v>
      </c>
      <c r="L296" s="272">
        <v>47114.64</v>
      </c>
      <c r="M296" s="293">
        <v>1</v>
      </c>
    </row>
    <row r="297" spans="2:13" s="85" customFormat="1" ht="28.5" x14ac:dyDescent="0.8">
      <c r="B297" s="292" t="s">
        <v>194</v>
      </c>
      <c r="C297" s="437" t="s">
        <v>163</v>
      </c>
      <c r="D297" s="269">
        <v>94.546199999999999</v>
      </c>
      <c r="E297" s="269">
        <v>7.1</v>
      </c>
      <c r="F297" s="269" t="s">
        <v>538</v>
      </c>
      <c r="G297" s="269">
        <v>8.75</v>
      </c>
      <c r="H297" s="269">
        <v>9.0413099999999993</v>
      </c>
      <c r="I297" s="438" t="s">
        <v>170</v>
      </c>
      <c r="J297" s="272">
        <v>20000</v>
      </c>
      <c r="K297" s="272">
        <v>20000</v>
      </c>
      <c r="L297" s="272">
        <v>18909.25</v>
      </c>
      <c r="M297" s="293">
        <v>1</v>
      </c>
    </row>
    <row r="298" spans="2:13" s="85" customFormat="1" ht="28.5" x14ac:dyDescent="0.8">
      <c r="B298" s="292" t="s">
        <v>194</v>
      </c>
      <c r="C298" s="437" t="s">
        <v>163</v>
      </c>
      <c r="D298" s="269">
        <v>94.505700000000004</v>
      </c>
      <c r="E298" s="269">
        <v>7.1</v>
      </c>
      <c r="F298" s="269" t="s">
        <v>539</v>
      </c>
      <c r="G298" s="269">
        <v>8.75</v>
      </c>
      <c r="H298" s="269">
        <v>9.0413099999999993</v>
      </c>
      <c r="I298" s="438" t="s">
        <v>170</v>
      </c>
      <c r="J298" s="272">
        <v>1830000</v>
      </c>
      <c r="K298" s="272">
        <v>1830000</v>
      </c>
      <c r="L298" s="272">
        <v>1729455.97</v>
      </c>
      <c r="M298" s="293">
        <v>3</v>
      </c>
    </row>
    <row r="299" spans="2:13" s="85" customFormat="1" ht="28.5" x14ac:dyDescent="0.8">
      <c r="B299" s="292" t="s">
        <v>195</v>
      </c>
      <c r="C299" s="437" t="s">
        <v>163</v>
      </c>
      <c r="D299" s="269">
        <v>101.25530000000001</v>
      </c>
      <c r="E299" s="269">
        <v>8.5</v>
      </c>
      <c r="F299" s="269" t="s">
        <v>540</v>
      </c>
      <c r="G299" s="269">
        <v>7.5722500000000004</v>
      </c>
      <c r="H299" s="269">
        <v>7.79</v>
      </c>
      <c r="I299" s="438" t="s">
        <v>170</v>
      </c>
      <c r="J299" s="272">
        <v>20000</v>
      </c>
      <c r="K299" s="272">
        <v>28208.74</v>
      </c>
      <c r="L299" s="272">
        <v>20251.060000000001</v>
      </c>
      <c r="M299" s="293">
        <v>2</v>
      </c>
    </row>
    <row r="300" spans="2:13" s="85" customFormat="1" ht="28.5" x14ac:dyDescent="0.8">
      <c r="B300" s="292" t="s">
        <v>195</v>
      </c>
      <c r="C300" s="437" t="s">
        <v>163</v>
      </c>
      <c r="D300" s="269">
        <v>101.2285</v>
      </c>
      <c r="E300" s="269">
        <v>8.5</v>
      </c>
      <c r="F300" s="269" t="s">
        <v>541</v>
      </c>
      <c r="G300" s="269">
        <v>7.6</v>
      </c>
      <c r="H300" s="269">
        <v>7.81935</v>
      </c>
      <c r="I300" s="438" t="s">
        <v>170</v>
      </c>
      <c r="J300" s="272">
        <v>10000</v>
      </c>
      <c r="K300" s="272">
        <v>14104.37</v>
      </c>
      <c r="L300" s="272">
        <v>10122.85</v>
      </c>
      <c r="M300" s="293">
        <v>1</v>
      </c>
    </row>
    <row r="301" spans="2:13" s="85" customFormat="1" ht="28.5" x14ac:dyDescent="0.8">
      <c r="B301" s="292" t="s">
        <v>251</v>
      </c>
      <c r="C301" s="437" t="s">
        <v>163</v>
      </c>
      <c r="D301" s="269">
        <v>99.441699999999997</v>
      </c>
      <c r="E301" s="269">
        <v>9</v>
      </c>
      <c r="F301" s="269" t="s">
        <v>186</v>
      </c>
      <c r="G301" s="269">
        <v>9.25</v>
      </c>
      <c r="H301" s="269">
        <v>9.5758299999999998</v>
      </c>
      <c r="I301" s="438" t="s">
        <v>170</v>
      </c>
      <c r="J301" s="272">
        <v>10047</v>
      </c>
      <c r="K301" s="272">
        <v>10047</v>
      </c>
      <c r="L301" s="272">
        <v>9990.91</v>
      </c>
      <c r="M301" s="293">
        <v>1</v>
      </c>
    </row>
    <row r="302" spans="2:13" s="85" customFormat="1" ht="28.5" x14ac:dyDescent="0.8">
      <c r="B302" s="292" t="s">
        <v>251</v>
      </c>
      <c r="C302" s="437" t="s">
        <v>163</v>
      </c>
      <c r="D302" s="269">
        <v>98.551000000000002</v>
      </c>
      <c r="E302" s="269">
        <v>9</v>
      </c>
      <c r="F302" s="269" t="s">
        <v>542</v>
      </c>
      <c r="G302" s="269">
        <v>9.5</v>
      </c>
      <c r="H302" s="269">
        <v>9.8438199999999991</v>
      </c>
      <c r="I302" s="438" t="s">
        <v>170</v>
      </c>
      <c r="J302" s="272">
        <v>300000</v>
      </c>
      <c r="K302" s="272">
        <v>300000</v>
      </c>
      <c r="L302" s="272">
        <v>295653.21999999997</v>
      </c>
      <c r="M302" s="293">
        <v>1</v>
      </c>
    </row>
    <row r="303" spans="2:13" s="85" customFormat="1" ht="28.5" x14ac:dyDescent="0.8">
      <c r="B303" s="292" t="s">
        <v>292</v>
      </c>
      <c r="C303" s="437" t="s">
        <v>163</v>
      </c>
      <c r="D303" s="269">
        <v>99.999700000000004</v>
      </c>
      <c r="E303" s="269">
        <v>9</v>
      </c>
      <c r="F303" s="269" t="s">
        <v>543</v>
      </c>
      <c r="G303" s="269">
        <v>9</v>
      </c>
      <c r="H303" s="269">
        <v>9.3083299999999998</v>
      </c>
      <c r="I303" s="438" t="s">
        <v>170</v>
      </c>
      <c r="J303" s="272">
        <v>65000</v>
      </c>
      <c r="K303" s="272">
        <v>65000</v>
      </c>
      <c r="L303" s="272">
        <v>64999.82</v>
      </c>
      <c r="M303" s="293">
        <v>4</v>
      </c>
    </row>
    <row r="304" spans="2:13" s="85" customFormat="1" ht="28.5" x14ac:dyDescent="0.8">
      <c r="B304" s="292" t="s">
        <v>292</v>
      </c>
      <c r="C304" s="437" t="s">
        <v>163</v>
      </c>
      <c r="D304" s="269">
        <v>100</v>
      </c>
      <c r="E304" s="269">
        <v>9</v>
      </c>
      <c r="F304" s="269" t="s">
        <v>268</v>
      </c>
      <c r="G304" s="269">
        <v>9</v>
      </c>
      <c r="H304" s="269">
        <v>9.3083299999999998</v>
      </c>
      <c r="I304" s="438" t="s">
        <v>170</v>
      </c>
      <c r="J304" s="272">
        <v>300000</v>
      </c>
      <c r="K304" s="272">
        <v>300000</v>
      </c>
      <c r="L304" s="272">
        <v>300000</v>
      </c>
      <c r="M304" s="293">
        <v>1</v>
      </c>
    </row>
    <row r="305" spans="2:13" s="85" customFormat="1" ht="28.5" x14ac:dyDescent="0.8">
      <c r="B305" s="292" t="s">
        <v>292</v>
      </c>
      <c r="C305" s="437" t="s">
        <v>163</v>
      </c>
      <c r="D305" s="269">
        <v>99.088499999999996</v>
      </c>
      <c r="E305" s="269">
        <v>9</v>
      </c>
      <c r="F305" s="269" t="s">
        <v>544</v>
      </c>
      <c r="G305" s="269">
        <v>9.5</v>
      </c>
      <c r="H305" s="269">
        <v>9.8438199999999991</v>
      </c>
      <c r="I305" s="438" t="s">
        <v>170</v>
      </c>
      <c r="J305" s="272">
        <v>10903</v>
      </c>
      <c r="K305" s="272">
        <v>10903</v>
      </c>
      <c r="L305" s="272">
        <v>10803.63</v>
      </c>
      <c r="M305" s="293">
        <v>1</v>
      </c>
    </row>
    <row r="306" spans="2:13" s="85" customFormat="1" ht="28.5" x14ac:dyDescent="0.8">
      <c r="B306" s="292" t="s">
        <v>292</v>
      </c>
      <c r="C306" s="437" t="s">
        <v>163</v>
      </c>
      <c r="D306" s="269">
        <v>99.087599999999995</v>
      </c>
      <c r="E306" s="269">
        <v>9</v>
      </c>
      <c r="F306" s="269" t="s">
        <v>370</v>
      </c>
      <c r="G306" s="269">
        <v>9.5</v>
      </c>
      <c r="H306" s="269">
        <v>9.8438199999999991</v>
      </c>
      <c r="I306" s="438" t="s">
        <v>170</v>
      </c>
      <c r="J306" s="272">
        <v>200000</v>
      </c>
      <c r="K306" s="272">
        <v>200000</v>
      </c>
      <c r="L306" s="272">
        <v>198175.21</v>
      </c>
      <c r="M306" s="293">
        <v>1</v>
      </c>
    </row>
    <row r="307" spans="2:13" s="85" customFormat="1" ht="28.5" x14ac:dyDescent="0.8">
      <c r="B307" s="292" t="s">
        <v>292</v>
      </c>
      <c r="C307" s="437" t="s">
        <v>163</v>
      </c>
      <c r="D307" s="269">
        <v>99.085700000000003</v>
      </c>
      <c r="E307" s="269">
        <v>9</v>
      </c>
      <c r="F307" s="269" t="s">
        <v>343</v>
      </c>
      <c r="G307" s="269">
        <v>9.5</v>
      </c>
      <c r="H307" s="269">
        <v>9.8438199999999991</v>
      </c>
      <c r="I307" s="438" t="s">
        <v>170</v>
      </c>
      <c r="J307" s="272">
        <v>51188</v>
      </c>
      <c r="K307" s="272">
        <v>51188</v>
      </c>
      <c r="L307" s="272">
        <v>50720</v>
      </c>
      <c r="M307" s="293">
        <v>2</v>
      </c>
    </row>
    <row r="308" spans="2:13" s="85" customFormat="1" ht="28.5" x14ac:dyDescent="0.8">
      <c r="B308" s="292" t="s">
        <v>292</v>
      </c>
      <c r="C308" s="437" t="s">
        <v>163</v>
      </c>
      <c r="D308" s="269">
        <v>99.073300000000003</v>
      </c>
      <c r="E308" s="269">
        <v>9</v>
      </c>
      <c r="F308" s="269" t="s">
        <v>545</v>
      </c>
      <c r="G308" s="269">
        <v>9.5</v>
      </c>
      <c r="H308" s="269">
        <v>9.8438199999999991</v>
      </c>
      <c r="I308" s="438" t="s">
        <v>170</v>
      </c>
      <c r="J308" s="272">
        <v>600000</v>
      </c>
      <c r="K308" s="272">
        <v>600000</v>
      </c>
      <c r="L308" s="272">
        <v>594439.93999999994</v>
      </c>
      <c r="M308" s="293">
        <v>3</v>
      </c>
    </row>
    <row r="309" spans="2:13" s="85" customFormat="1" ht="28.5" x14ac:dyDescent="0.8">
      <c r="B309" s="292" t="s">
        <v>265</v>
      </c>
      <c r="C309" s="437" t="s">
        <v>163</v>
      </c>
      <c r="D309" s="269">
        <v>98.092100000000002</v>
      </c>
      <c r="E309" s="269">
        <v>8</v>
      </c>
      <c r="F309" s="269" t="s">
        <v>546</v>
      </c>
      <c r="G309" s="269">
        <v>9</v>
      </c>
      <c r="H309" s="269">
        <v>9.3083299999999998</v>
      </c>
      <c r="I309" s="438" t="s">
        <v>170</v>
      </c>
      <c r="J309" s="272">
        <v>1530</v>
      </c>
      <c r="K309" s="272">
        <v>1800</v>
      </c>
      <c r="L309" s="272">
        <v>1500.81</v>
      </c>
      <c r="M309" s="293">
        <v>1</v>
      </c>
    </row>
    <row r="310" spans="2:13" s="85" customFormat="1" ht="28.5" x14ac:dyDescent="0.8">
      <c r="B310" s="292" t="s">
        <v>338</v>
      </c>
      <c r="C310" s="437" t="s">
        <v>163</v>
      </c>
      <c r="D310" s="269">
        <v>99.1327</v>
      </c>
      <c r="E310" s="269">
        <v>7.5</v>
      </c>
      <c r="F310" s="269" t="s">
        <v>547</v>
      </c>
      <c r="G310" s="269">
        <v>8.4436699999999991</v>
      </c>
      <c r="H310" s="269">
        <v>8.7148099999999999</v>
      </c>
      <c r="I310" s="438" t="s">
        <v>170</v>
      </c>
      <c r="J310" s="272">
        <v>300000</v>
      </c>
      <c r="K310" s="272">
        <v>300000</v>
      </c>
      <c r="L310" s="272">
        <v>297398.09999999998</v>
      </c>
      <c r="M310" s="293">
        <v>1</v>
      </c>
    </row>
    <row r="311" spans="2:13" s="85" customFormat="1" ht="28.5" x14ac:dyDescent="0.8">
      <c r="B311" s="292" t="s">
        <v>196</v>
      </c>
      <c r="C311" s="437" t="s">
        <v>163</v>
      </c>
      <c r="D311" s="269">
        <v>99.459599999999995</v>
      </c>
      <c r="E311" s="269">
        <v>8</v>
      </c>
      <c r="F311" s="269" t="s">
        <v>548</v>
      </c>
      <c r="G311" s="269">
        <v>8.3028200000000005</v>
      </c>
      <c r="H311" s="269">
        <v>8.5649200000000008</v>
      </c>
      <c r="I311" s="438" t="s">
        <v>170</v>
      </c>
      <c r="J311" s="272">
        <v>807840</v>
      </c>
      <c r="K311" s="272">
        <v>850000</v>
      </c>
      <c r="L311" s="272">
        <v>803474.43</v>
      </c>
      <c r="M311" s="293">
        <v>1</v>
      </c>
    </row>
    <row r="312" spans="2:13" s="85" customFormat="1" ht="28.5" x14ac:dyDescent="0.8">
      <c r="B312" s="292" t="s">
        <v>266</v>
      </c>
      <c r="C312" s="437" t="s">
        <v>163</v>
      </c>
      <c r="D312" s="269">
        <v>99.994200000000006</v>
      </c>
      <c r="E312" s="269">
        <v>8.75</v>
      </c>
      <c r="F312" s="269" t="s">
        <v>549</v>
      </c>
      <c r="G312" s="269">
        <v>8.75</v>
      </c>
      <c r="H312" s="269">
        <v>9.0413099999999993</v>
      </c>
      <c r="I312" s="438" t="s">
        <v>170</v>
      </c>
      <c r="J312" s="272">
        <v>2000000</v>
      </c>
      <c r="K312" s="272">
        <v>2000000</v>
      </c>
      <c r="L312" s="272">
        <v>1999885.33</v>
      </c>
      <c r="M312" s="293">
        <v>1</v>
      </c>
    </row>
    <row r="313" spans="2:13" s="85" customFormat="1" ht="28.5" x14ac:dyDescent="0.8">
      <c r="B313" s="292" t="s">
        <v>421</v>
      </c>
      <c r="C313" s="437" t="s">
        <v>163</v>
      </c>
      <c r="D313" s="269">
        <v>99.993899999999996</v>
      </c>
      <c r="E313" s="269">
        <v>9</v>
      </c>
      <c r="F313" s="269" t="s">
        <v>550</v>
      </c>
      <c r="G313" s="269">
        <v>9</v>
      </c>
      <c r="H313" s="269">
        <v>9.3083299999999998</v>
      </c>
      <c r="I313" s="438" t="s">
        <v>170</v>
      </c>
      <c r="J313" s="272">
        <v>50528</v>
      </c>
      <c r="K313" s="272">
        <v>50528</v>
      </c>
      <c r="L313" s="272">
        <v>50524.959999999999</v>
      </c>
      <c r="M313" s="293">
        <v>2</v>
      </c>
    </row>
    <row r="314" spans="2:13" s="85" customFormat="1" ht="28.5" x14ac:dyDescent="0.8">
      <c r="B314" s="292" t="s">
        <v>551</v>
      </c>
      <c r="C314" s="437" t="s">
        <v>163</v>
      </c>
      <c r="D314" s="269">
        <v>100.9228</v>
      </c>
      <c r="E314" s="269">
        <v>8.75</v>
      </c>
      <c r="F314" s="269" t="s">
        <v>552</v>
      </c>
      <c r="G314" s="269">
        <v>8.1300500000000007</v>
      </c>
      <c r="H314" s="269">
        <v>8.3812999999999995</v>
      </c>
      <c r="I314" s="438" t="s">
        <v>170</v>
      </c>
      <c r="J314" s="272">
        <v>179200</v>
      </c>
      <c r="K314" s="272">
        <v>224000</v>
      </c>
      <c r="L314" s="272">
        <v>180853.66</v>
      </c>
      <c r="M314" s="293">
        <v>1</v>
      </c>
    </row>
    <row r="315" spans="2:13" s="85" customFormat="1" ht="28.5" x14ac:dyDescent="0.8">
      <c r="B315" s="292" t="s">
        <v>410</v>
      </c>
      <c r="C315" s="437" t="s">
        <v>163</v>
      </c>
      <c r="D315" s="269">
        <v>99.994600000000005</v>
      </c>
      <c r="E315" s="269">
        <v>8.5</v>
      </c>
      <c r="F315" s="269" t="s">
        <v>553</v>
      </c>
      <c r="G315" s="269">
        <v>8.5</v>
      </c>
      <c r="H315" s="269">
        <v>8.7747899999999994</v>
      </c>
      <c r="I315" s="438" t="s">
        <v>170</v>
      </c>
      <c r="J315" s="272">
        <v>118998</v>
      </c>
      <c r="K315" s="272">
        <v>118998</v>
      </c>
      <c r="L315" s="272">
        <v>118991.62</v>
      </c>
      <c r="M315" s="293">
        <v>1</v>
      </c>
    </row>
    <row r="316" spans="2:13" s="85" customFormat="1" ht="28.5" x14ac:dyDescent="0.8">
      <c r="B316" s="292" t="s">
        <v>410</v>
      </c>
      <c r="C316" s="437" t="s">
        <v>163</v>
      </c>
      <c r="D316" s="269">
        <v>99.994600000000005</v>
      </c>
      <c r="E316" s="269">
        <v>8.5</v>
      </c>
      <c r="F316" s="269" t="s">
        <v>372</v>
      </c>
      <c r="G316" s="269">
        <v>8.5</v>
      </c>
      <c r="H316" s="269">
        <v>8.7747899999999994</v>
      </c>
      <c r="I316" s="438" t="s">
        <v>170</v>
      </c>
      <c r="J316" s="272">
        <v>8925</v>
      </c>
      <c r="K316" s="272">
        <v>8925</v>
      </c>
      <c r="L316" s="272">
        <v>8924.5300000000007</v>
      </c>
      <c r="M316" s="293">
        <v>1</v>
      </c>
    </row>
    <row r="317" spans="2:13" s="85" customFormat="1" ht="28.5" x14ac:dyDescent="0.8">
      <c r="B317" s="292" t="s">
        <v>410</v>
      </c>
      <c r="C317" s="437" t="s">
        <v>163</v>
      </c>
      <c r="D317" s="269">
        <v>99.997</v>
      </c>
      <c r="E317" s="269">
        <v>8.5</v>
      </c>
      <c r="F317" s="269" t="s">
        <v>371</v>
      </c>
      <c r="G317" s="269">
        <v>8.5</v>
      </c>
      <c r="H317" s="269">
        <v>8.7747899999999994</v>
      </c>
      <c r="I317" s="438" t="s">
        <v>170</v>
      </c>
      <c r="J317" s="272">
        <v>15000</v>
      </c>
      <c r="K317" s="272">
        <v>15000</v>
      </c>
      <c r="L317" s="272">
        <v>14999.56</v>
      </c>
      <c r="M317" s="293">
        <v>1</v>
      </c>
    </row>
    <row r="318" spans="2:13" s="85" customFormat="1" ht="28.5" x14ac:dyDescent="0.8">
      <c r="B318" s="292" t="s">
        <v>341</v>
      </c>
      <c r="C318" s="437" t="s">
        <v>163</v>
      </c>
      <c r="D318" s="269">
        <v>98.479699999999994</v>
      </c>
      <c r="E318" s="269">
        <v>8</v>
      </c>
      <c r="F318" s="269" t="s">
        <v>554</v>
      </c>
      <c r="G318" s="269">
        <v>9.15</v>
      </c>
      <c r="H318" s="269">
        <v>9.4687699999999992</v>
      </c>
      <c r="I318" s="438" t="s">
        <v>170</v>
      </c>
      <c r="J318" s="272">
        <v>140000</v>
      </c>
      <c r="K318" s="272">
        <v>140000</v>
      </c>
      <c r="L318" s="272">
        <v>137871.6</v>
      </c>
      <c r="M318" s="293">
        <v>1</v>
      </c>
    </row>
    <row r="319" spans="2:13" s="85" customFormat="1" ht="28.5" x14ac:dyDescent="0.8">
      <c r="B319" s="292" t="s">
        <v>267</v>
      </c>
      <c r="C319" s="437" t="s">
        <v>163</v>
      </c>
      <c r="D319" s="269">
        <v>98.362799999999993</v>
      </c>
      <c r="E319" s="269">
        <v>8.5</v>
      </c>
      <c r="F319" s="269" t="s">
        <v>381</v>
      </c>
      <c r="G319" s="269">
        <v>9.25</v>
      </c>
      <c r="H319" s="269">
        <v>9.5758299999999998</v>
      </c>
      <c r="I319" s="438" t="s">
        <v>170</v>
      </c>
      <c r="J319" s="272">
        <v>13500</v>
      </c>
      <c r="K319" s="272">
        <v>13500</v>
      </c>
      <c r="L319" s="272">
        <v>13278.99</v>
      </c>
      <c r="M319" s="293">
        <v>1</v>
      </c>
    </row>
    <row r="320" spans="2:13" s="85" customFormat="1" ht="28.5" x14ac:dyDescent="0.8">
      <c r="B320" s="292" t="s">
        <v>267</v>
      </c>
      <c r="C320" s="437" t="s">
        <v>163</v>
      </c>
      <c r="D320" s="269">
        <v>98.344899999999996</v>
      </c>
      <c r="E320" s="269">
        <v>8.5</v>
      </c>
      <c r="F320" s="269" t="s">
        <v>555</v>
      </c>
      <c r="G320" s="269">
        <v>9.25</v>
      </c>
      <c r="H320" s="269">
        <v>9.5758299999999998</v>
      </c>
      <c r="I320" s="438" t="s">
        <v>170</v>
      </c>
      <c r="J320" s="272">
        <v>50500</v>
      </c>
      <c r="K320" s="272">
        <v>50500</v>
      </c>
      <c r="L320" s="272">
        <v>49664.2</v>
      </c>
      <c r="M320" s="293">
        <v>1</v>
      </c>
    </row>
    <row r="321" spans="2:13" s="85" customFormat="1" ht="28.5" x14ac:dyDescent="0.8">
      <c r="B321" s="292" t="s">
        <v>267</v>
      </c>
      <c r="C321" s="437" t="s">
        <v>163</v>
      </c>
      <c r="D321" s="269">
        <v>98.334900000000005</v>
      </c>
      <c r="E321" s="269">
        <v>8.5</v>
      </c>
      <c r="F321" s="269" t="s">
        <v>556</v>
      </c>
      <c r="G321" s="269">
        <v>9.25</v>
      </c>
      <c r="H321" s="269">
        <v>9.5758299999999998</v>
      </c>
      <c r="I321" s="438" t="s">
        <v>170</v>
      </c>
      <c r="J321" s="272">
        <v>300000</v>
      </c>
      <c r="K321" s="272">
        <v>300000</v>
      </c>
      <c r="L321" s="272">
        <v>295004.78000000003</v>
      </c>
      <c r="M321" s="293">
        <v>1</v>
      </c>
    </row>
    <row r="322" spans="2:13" s="85" customFormat="1" ht="28.5" x14ac:dyDescent="0.8">
      <c r="B322" s="292" t="s">
        <v>267</v>
      </c>
      <c r="C322" s="437" t="s">
        <v>163</v>
      </c>
      <c r="D322" s="269">
        <v>98.325199999999995</v>
      </c>
      <c r="E322" s="269">
        <v>8.5</v>
      </c>
      <c r="F322" s="269" t="s">
        <v>186</v>
      </c>
      <c r="G322" s="269">
        <v>9.25</v>
      </c>
      <c r="H322" s="269">
        <v>9.5758299999999998</v>
      </c>
      <c r="I322" s="438" t="s">
        <v>170</v>
      </c>
      <c r="J322" s="272">
        <v>200000</v>
      </c>
      <c r="K322" s="272">
        <v>200000</v>
      </c>
      <c r="L322" s="272">
        <v>196650.43</v>
      </c>
      <c r="M322" s="293">
        <v>1</v>
      </c>
    </row>
    <row r="323" spans="2:13" s="84" customFormat="1" ht="28.5" x14ac:dyDescent="0.8">
      <c r="B323" s="290" t="s">
        <v>168</v>
      </c>
      <c r="C323" s="449"/>
      <c r="D323" s="450"/>
      <c r="E323" s="450"/>
      <c r="F323" s="450"/>
      <c r="G323" s="450"/>
      <c r="H323" s="450"/>
      <c r="I323" s="451"/>
      <c r="J323" s="452">
        <v>17277215.759999998</v>
      </c>
      <c r="K323" s="452">
        <v>19963180.200000003</v>
      </c>
      <c r="L323" s="452">
        <v>16683222.560000002</v>
      </c>
      <c r="M323" s="291">
        <v>105</v>
      </c>
    </row>
    <row r="324" spans="2:13" s="84" customFormat="1" ht="28.5" x14ac:dyDescent="0.8">
      <c r="B324" s="290" t="s">
        <v>293</v>
      </c>
      <c r="C324" s="449"/>
      <c r="D324" s="450"/>
      <c r="E324" s="450"/>
      <c r="F324" s="450"/>
      <c r="G324" s="450"/>
      <c r="H324" s="450"/>
      <c r="I324" s="451"/>
      <c r="J324" s="452"/>
      <c r="K324" s="452"/>
      <c r="L324" s="452"/>
      <c r="M324" s="291"/>
    </row>
    <row r="325" spans="2:13" s="85" customFormat="1" ht="28.5" x14ac:dyDescent="0.8">
      <c r="B325" s="292" t="s">
        <v>166</v>
      </c>
      <c r="C325" s="437" t="s">
        <v>163</v>
      </c>
      <c r="D325" s="269">
        <v>100</v>
      </c>
      <c r="E325" s="269">
        <v>8.92</v>
      </c>
      <c r="F325" s="269" t="s">
        <v>557</v>
      </c>
      <c r="G325" s="269">
        <v>8.9188200000000002</v>
      </c>
      <c r="H325" s="269">
        <v>9.2215699999999998</v>
      </c>
      <c r="I325" s="438" t="s">
        <v>170</v>
      </c>
      <c r="J325" s="272">
        <v>100000</v>
      </c>
      <c r="K325" s="272">
        <v>100000</v>
      </c>
      <c r="L325" s="272">
        <v>100000</v>
      </c>
      <c r="M325" s="293">
        <v>1</v>
      </c>
    </row>
    <row r="326" spans="2:13" s="85" customFormat="1" ht="28.5" x14ac:dyDescent="0.8">
      <c r="B326" s="292" t="s">
        <v>166</v>
      </c>
      <c r="C326" s="437" t="s">
        <v>163</v>
      </c>
      <c r="D326" s="269">
        <v>100</v>
      </c>
      <c r="E326" s="269">
        <v>8.92</v>
      </c>
      <c r="F326" s="269" t="s">
        <v>333</v>
      </c>
      <c r="G326" s="269">
        <v>8.9190199999999997</v>
      </c>
      <c r="H326" s="269">
        <v>9.2217800000000008</v>
      </c>
      <c r="I326" s="438" t="s">
        <v>170</v>
      </c>
      <c r="J326" s="272">
        <v>200000</v>
      </c>
      <c r="K326" s="272">
        <v>200000</v>
      </c>
      <c r="L326" s="272">
        <v>200000</v>
      </c>
      <c r="M326" s="293">
        <v>2</v>
      </c>
    </row>
    <row r="327" spans="2:13" s="84" customFormat="1" ht="28.5" x14ac:dyDescent="0.8">
      <c r="B327" s="290" t="s">
        <v>168</v>
      </c>
      <c r="C327" s="449"/>
      <c r="D327" s="450"/>
      <c r="E327" s="450"/>
      <c r="F327" s="450"/>
      <c r="G327" s="450"/>
      <c r="H327" s="450"/>
      <c r="I327" s="451"/>
      <c r="J327" s="452">
        <v>300000</v>
      </c>
      <c r="K327" s="452">
        <v>300000</v>
      </c>
      <c r="L327" s="452">
        <v>300000</v>
      </c>
      <c r="M327" s="291">
        <v>3</v>
      </c>
    </row>
    <row r="328" spans="2:13" s="84" customFormat="1" ht="28.5" x14ac:dyDescent="0.8">
      <c r="B328" s="290" t="s">
        <v>198</v>
      </c>
      <c r="C328" s="449"/>
      <c r="D328" s="450"/>
      <c r="E328" s="450"/>
      <c r="F328" s="450"/>
      <c r="G328" s="450"/>
      <c r="H328" s="450"/>
      <c r="I328" s="451"/>
      <c r="J328" s="452"/>
      <c r="K328" s="452"/>
      <c r="L328" s="452"/>
      <c r="M328" s="291"/>
    </row>
    <row r="329" spans="2:13" s="85" customFormat="1" ht="28.5" x14ac:dyDescent="0.8">
      <c r="B329" s="292" t="s">
        <v>199</v>
      </c>
      <c r="C329" s="437" t="s">
        <v>163</v>
      </c>
      <c r="D329" s="269">
        <v>97.402500000000003</v>
      </c>
      <c r="E329" s="269"/>
      <c r="F329" s="269" t="s">
        <v>200</v>
      </c>
      <c r="G329" s="269">
        <v>8</v>
      </c>
      <c r="H329" s="269">
        <v>8.2149999999999999</v>
      </c>
      <c r="I329" s="438" t="s">
        <v>164</v>
      </c>
      <c r="J329" s="272">
        <v>5000</v>
      </c>
      <c r="K329" s="272">
        <v>5000</v>
      </c>
      <c r="L329" s="272">
        <v>4870.13</v>
      </c>
      <c r="M329" s="293">
        <v>1</v>
      </c>
    </row>
    <row r="330" spans="2:13" s="85" customFormat="1" ht="28.5" x14ac:dyDescent="0.8">
      <c r="B330" s="292" t="s">
        <v>199</v>
      </c>
      <c r="C330" s="437" t="s">
        <v>163</v>
      </c>
      <c r="D330" s="269">
        <v>96.038399999999996</v>
      </c>
      <c r="E330" s="269"/>
      <c r="F330" s="269" t="s">
        <v>177</v>
      </c>
      <c r="G330" s="269">
        <v>8.25</v>
      </c>
      <c r="H330" s="269">
        <v>8.42</v>
      </c>
      <c r="I330" s="438" t="s">
        <v>164</v>
      </c>
      <c r="J330" s="272">
        <v>11000</v>
      </c>
      <c r="K330" s="272">
        <v>11000</v>
      </c>
      <c r="L330" s="272">
        <v>10564.23</v>
      </c>
      <c r="M330" s="293">
        <v>1</v>
      </c>
    </row>
    <row r="331" spans="2:13" s="85" customFormat="1" ht="28.5" x14ac:dyDescent="0.8">
      <c r="B331" s="292" t="s">
        <v>199</v>
      </c>
      <c r="C331" s="437" t="s">
        <v>163</v>
      </c>
      <c r="D331" s="269">
        <v>97.021900000000002</v>
      </c>
      <c r="E331" s="269"/>
      <c r="F331" s="269" t="s">
        <v>317</v>
      </c>
      <c r="G331" s="269">
        <v>8.5</v>
      </c>
      <c r="H331" s="269">
        <v>8.7319999999999993</v>
      </c>
      <c r="I331" s="438" t="s">
        <v>164</v>
      </c>
      <c r="J331" s="272">
        <v>250000</v>
      </c>
      <c r="K331" s="272">
        <v>250000</v>
      </c>
      <c r="L331" s="272">
        <v>242554.91</v>
      </c>
      <c r="M331" s="293">
        <v>1</v>
      </c>
    </row>
    <row r="332" spans="2:13" s="85" customFormat="1" ht="28.5" x14ac:dyDescent="0.8">
      <c r="B332" s="292" t="s">
        <v>199</v>
      </c>
      <c r="C332" s="437" t="s">
        <v>163</v>
      </c>
      <c r="D332" s="269">
        <v>95.923199999999994</v>
      </c>
      <c r="E332" s="269"/>
      <c r="F332" s="269" t="s">
        <v>177</v>
      </c>
      <c r="G332" s="269">
        <v>8.5</v>
      </c>
      <c r="H332" s="269">
        <v>8.68</v>
      </c>
      <c r="I332" s="438" t="s">
        <v>164</v>
      </c>
      <c r="J332" s="272">
        <v>150000</v>
      </c>
      <c r="K332" s="272">
        <v>150000</v>
      </c>
      <c r="L332" s="272">
        <v>143884.89000000001</v>
      </c>
      <c r="M332" s="293">
        <v>1</v>
      </c>
    </row>
    <row r="333" spans="2:13" s="85" customFormat="1" ht="28.5" x14ac:dyDescent="0.8">
      <c r="B333" s="292" t="s">
        <v>199</v>
      </c>
      <c r="C333" s="437" t="s">
        <v>163</v>
      </c>
      <c r="D333" s="269">
        <v>95.987200000000001</v>
      </c>
      <c r="E333" s="269"/>
      <c r="F333" s="269" t="s">
        <v>456</v>
      </c>
      <c r="G333" s="269">
        <v>8.75</v>
      </c>
      <c r="H333" s="269">
        <v>8.9499999999999993</v>
      </c>
      <c r="I333" s="438" t="s">
        <v>164</v>
      </c>
      <c r="J333" s="272">
        <v>250000</v>
      </c>
      <c r="K333" s="272">
        <v>250000</v>
      </c>
      <c r="L333" s="272">
        <v>239968</v>
      </c>
      <c r="M333" s="293">
        <v>1</v>
      </c>
    </row>
    <row r="334" spans="2:13" s="85" customFormat="1" ht="28.5" x14ac:dyDescent="0.8">
      <c r="B334" s="292" t="s">
        <v>199</v>
      </c>
      <c r="C334" s="437" t="s">
        <v>163</v>
      </c>
      <c r="D334" s="269">
        <v>91.974500000000006</v>
      </c>
      <c r="E334" s="269"/>
      <c r="F334" s="269" t="s">
        <v>179</v>
      </c>
      <c r="G334" s="269">
        <v>8.75</v>
      </c>
      <c r="H334" s="269">
        <v>8.7510000000000012</v>
      </c>
      <c r="I334" s="438" t="s">
        <v>164</v>
      </c>
      <c r="J334" s="272">
        <v>25000</v>
      </c>
      <c r="K334" s="272">
        <v>25000</v>
      </c>
      <c r="L334" s="272">
        <v>22993.64</v>
      </c>
      <c r="M334" s="293">
        <v>1</v>
      </c>
    </row>
    <row r="335" spans="2:13" s="85" customFormat="1" ht="28.5" x14ac:dyDescent="0.8">
      <c r="B335" s="292" t="s">
        <v>422</v>
      </c>
      <c r="C335" s="437" t="s">
        <v>163</v>
      </c>
      <c r="D335" s="269">
        <v>96.153800000000004</v>
      </c>
      <c r="E335" s="269"/>
      <c r="F335" s="269" t="s">
        <v>177</v>
      </c>
      <c r="G335" s="269">
        <v>8</v>
      </c>
      <c r="H335" s="269">
        <v>8.16</v>
      </c>
      <c r="I335" s="438" t="s">
        <v>164</v>
      </c>
      <c r="J335" s="272">
        <v>300000</v>
      </c>
      <c r="K335" s="272">
        <v>300000</v>
      </c>
      <c r="L335" s="272">
        <v>288461.53999999998</v>
      </c>
      <c r="M335" s="293">
        <v>1</v>
      </c>
    </row>
    <row r="336" spans="2:13" s="85" customFormat="1" ht="28.5" x14ac:dyDescent="0.8">
      <c r="B336" s="292" t="s">
        <v>422</v>
      </c>
      <c r="C336" s="437" t="s">
        <v>163</v>
      </c>
      <c r="D336" s="269">
        <v>96.101799999999997</v>
      </c>
      <c r="E336" s="269"/>
      <c r="F336" s="269" t="s">
        <v>260</v>
      </c>
      <c r="G336" s="269">
        <v>8.25</v>
      </c>
      <c r="H336" s="269">
        <v>8.423</v>
      </c>
      <c r="I336" s="438" t="s">
        <v>164</v>
      </c>
      <c r="J336" s="272">
        <v>21000</v>
      </c>
      <c r="K336" s="272">
        <v>21000</v>
      </c>
      <c r="L336" s="272">
        <v>20181.39</v>
      </c>
      <c r="M336" s="293">
        <v>1</v>
      </c>
    </row>
    <row r="337" spans="2:13" s="85" customFormat="1" ht="28.5" x14ac:dyDescent="0.8">
      <c r="B337" s="292" t="s">
        <v>296</v>
      </c>
      <c r="C337" s="437" t="s">
        <v>163</v>
      </c>
      <c r="D337" s="269">
        <v>96.038399999999996</v>
      </c>
      <c r="E337" s="269"/>
      <c r="F337" s="269" t="s">
        <v>177</v>
      </c>
      <c r="G337" s="269">
        <v>8.25</v>
      </c>
      <c r="H337" s="269">
        <v>8.42</v>
      </c>
      <c r="I337" s="438" t="s">
        <v>164</v>
      </c>
      <c r="J337" s="272">
        <v>5462</v>
      </c>
      <c r="K337" s="272">
        <v>5462</v>
      </c>
      <c r="L337" s="272">
        <v>5245.62</v>
      </c>
      <c r="M337" s="293">
        <v>1</v>
      </c>
    </row>
    <row r="338" spans="2:13" s="85" customFormat="1" ht="28.5" x14ac:dyDescent="0.8">
      <c r="B338" s="292" t="s">
        <v>296</v>
      </c>
      <c r="C338" s="437" t="s">
        <v>163</v>
      </c>
      <c r="D338" s="269">
        <v>96.017200000000003</v>
      </c>
      <c r="E338" s="269"/>
      <c r="F338" s="269" t="s">
        <v>175</v>
      </c>
      <c r="G338" s="269">
        <v>8.25</v>
      </c>
      <c r="H338" s="269">
        <v>8.4190000000000005</v>
      </c>
      <c r="I338" s="438" t="s">
        <v>164</v>
      </c>
      <c r="J338" s="272">
        <v>5000</v>
      </c>
      <c r="K338" s="272">
        <v>5000</v>
      </c>
      <c r="L338" s="272">
        <v>4800.8599999999997</v>
      </c>
      <c r="M338" s="293">
        <v>1</v>
      </c>
    </row>
    <row r="339" spans="2:13" s="85" customFormat="1" ht="28.5" x14ac:dyDescent="0.8">
      <c r="B339" s="292" t="s">
        <v>187</v>
      </c>
      <c r="C339" s="437" t="s">
        <v>163</v>
      </c>
      <c r="D339" s="269">
        <v>96.9696</v>
      </c>
      <c r="E339" s="269"/>
      <c r="F339" s="269" t="s">
        <v>177</v>
      </c>
      <c r="G339" s="269">
        <v>6.25</v>
      </c>
      <c r="H339" s="269">
        <v>6.3469999999999995</v>
      </c>
      <c r="I339" s="438" t="s">
        <v>164</v>
      </c>
      <c r="J339" s="272">
        <v>100000</v>
      </c>
      <c r="K339" s="272">
        <v>100000</v>
      </c>
      <c r="L339" s="272">
        <v>96969.7</v>
      </c>
      <c r="M339" s="293">
        <v>1</v>
      </c>
    </row>
    <row r="340" spans="2:13" s="85" customFormat="1" ht="28.5" x14ac:dyDescent="0.8">
      <c r="B340" s="292" t="s">
        <v>188</v>
      </c>
      <c r="C340" s="437" t="s">
        <v>163</v>
      </c>
      <c r="D340" s="269">
        <v>97.370900000000006</v>
      </c>
      <c r="E340" s="269"/>
      <c r="F340" s="269" t="s">
        <v>404</v>
      </c>
      <c r="G340" s="269">
        <v>9</v>
      </c>
      <c r="H340" s="269">
        <v>9.2859999999999996</v>
      </c>
      <c r="I340" s="438" t="s">
        <v>164</v>
      </c>
      <c r="J340" s="272">
        <v>150000</v>
      </c>
      <c r="K340" s="272">
        <v>150000</v>
      </c>
      <c r="L340" s="272">
        <v>146056.48000000001</v>
      </c>
      <c r="M340" s="293">
        <v>1</v>
      </c>
    </row>
    <row r="341" spans="2:13" s="85" customFormat="1" ht="28.5" x14ac:dyDescent="0.8">
      <c r="B341" s="292" t="s">
        <v>188</v>
      </c>
      <c r="C341" s="437" t="s">
        <v>163</v>
      </c>
      <c r="D341" s="269">
        <v>97.347200000000001</v>
      </c>
      <c r="E341" s="269"/>
      <c r="F341" s="269" t="s">
        <v>558</v>
      </c>
      <c r="G341" s="269">
        <v>9</v>
      </c>
      <c r="H341" s="269">
        <v>9.2850000000000001</v>
      </c>
      <c r="I341" s="438" t="s">
        <v>164</v>
      </c>
      <c r="J341" s="272">
        <v>250000</v>
      </c>
      <c r="K341" s="272">
        <v>250000</v>
      </c>
      <c r="L341" s="272">
        <v>243368.22</v>
      </c>
      <c r="M341" s="293">
        <v>1</v>
      </c>
    </row>
    <row r="342" spans="2:13" s="85" customFormat="1" ht="28.5" x14ac:dyDescent="0.8">
      <c r="B342" s="292" t="s">
        <v>188</v>
      </c>
      <c r="C342" s="437" t="s">
        <v>163</v>
      </c>
      <c r="D342" s="269">
        <v>95.034400000000005</v>
      </c>
      <c r="E342" s="269"/>
      <c r="F342" s="269" t="s">
        <v>559</v>
      </c>
      <c r="G342" s="269">
        <v>9</v>
      </c>
      <c r="H342" s="269">
        <v>9.1689999999999987</v>
      </c>
      <c r="I342" s="438" t="s">
        <v>164</v>
      </c>
      <c r="J342" s="272">
        <v>12593</v>
      </c>
      <c r="K342" s="272">
        <v>12593</v>
      </c>
      <c r="L342" s="272">
        <v>11967.69</v>
      </c>
      <c r="M342" s="293">
        <v>1</v>
      </c>
    </row>
    <row r="343" spans="2:13" s="85" customFormat="1" ht="28.5" x14ac:dyDescent="0.8">
      <c r="B343" s="292" t="s">
        <v>188</v>
      </c>
      <c r="C343" s="437" t="s">
        <v>163</v>
      </c>
      <c r="D343" s="269">
        <v>94.786699999999996</v>
      </c>
      <c r="E343" s="269"/>
      <c r="F343" s="269" t="s">
        <v>346</v>
      </c>
      <c r="G343" s="269">
        <v>9</v>
      </c>
      <c r="H343" s="269">
        <v>9.1560000000000006</v>
      </c>
      <c r="I343" s="438" t="s">
        <v>164</v>
      </c>
      <c r="J343" s="272">
        <v>9963</v>
      </c>
      <c r="K343" s="272">
        <v>9963</v>
      </c>
      <c r="L343" s="272">
        <v>9443.6</v>
      </c>
      <c r="M343" s="293">
        <v>1</v>
      </c>
    </row>
    <row r="344" spans="2:13" s="85" customFormat="1" ht="28.5" x14ac:dyDescent="0.8">
      <c r="B344" s="292" t="s">
        <v>188</v>
      </c>
      <c r="C344" s="437" t="s">
        <v>163</v>
      </c>
      <c r="D344" s="269">
        <v>94.450999999999993</v>
      </c>
      <c r="E344" s="269"/>
      <c r="F344" s="269" t="s">
        <v>560</v>
      </c>
      <c r="G344" s="269">
        <v>9</v>
      </c>
      <c r="H344" s="269">
        <v>9.1389999999999993</v>
      </c>
      <c r="I344" s="438" t="s">
        <v>164</v>
      </c>
      <c r="J344" s="272">
        <v>89948</v>
      </c>
      <c r="K344" s="272">
        <v>89948</v>
      </c>
      <c r="L344" s="272">
        <v>84956.79</v>
      </c>
      <c r="M344" s="293">
        <v>2</v>
      </c>
    </row>
    <row r="345" spans="2:13" s="85" customFormat="1" ht="28.5" x14ac:dyDescent="0.8">
      <c r="B345" s="292" t="s">
        <v>188</v>
      </c>
      <c r="C345" s="437" t="s">
        <v>163</v>
      </c>
      <c r="D345" s="269">
        <v>94.428700000000006</v>
      </c>
      <c r="E345" s="269"/>
      <c r="F345" s="269" t="s">
        <v>537</v>
      </c>
      <c r="G345" s="269">
        <v>9</v>
      </c>
      <c r="H345" s="269">
        <v>9.1379999999999999</v>
      </c>
      <c r="I345" s="438" t="s">
        <v>164</v>
      </c>
      <c r="J345" s="272">
        <v>14327</v>
      </c>
      <c r="K345" s="272">
        <v>14327</v>
      </c>
      <c r="L345" s="272">
        <v>13528.8</v>
      </c>
      <c r="M345" s="293">
        <v>1</v>
      </c>
    </row>
    <row r="346" spans="2:13" s="85" customFormat="1" ht="28.5" x14ac:dyDescent="0.8">
      <c r="B346" s="292" t="s">
        <v>235</v>
      </c>
      <c r="C346" s="437" t="s">
        <v>163</v>
      </c>
      <c r="D346" s="269">
        <v>97.905199999999994</v>
      </c>
      <c r="E346" s="269"/>
      <c r="F346" s="269" t="s">
        <v>561</v>
      </c>
      <c r="G346" s="269">
        <v>9.75</v>
      </c>
      <c r="H346" s="269">
        <v>10.127000000000001</v>
      </c>
      <c r="I346" s="438" t="s">
        <v>164</v>
      </c>
      <c r="J346" s="272">
        <v>50000</v>
      </c>
      <c r="K346" s="272">
        <v>50000</v>
      </c>
      <c r="L346" s="272">
        <v>48952.62</v>
      </c>
      <c r="M346" s="293">
        <v>1</v>
      </c>
    </row>
    <row r="347" spans="2:13" s="85" customFormat="1" ht="28.5" x14ac:dyDescent="0.8">
      <c r="B347" s="292" t="s">
        <v>235</v>
      </c>
      <c r="C347" s="437" t="s">
        <v>163</v>
      </c>
      <c r="D347" s="269">
        <v>97.827399999999997</v>
      </c>
      <c r="E347" s="269"/>
      <c r="F347" s="269" t="s">
        <v>302</v>
      </c>
      <c r="G347" s="269">
        <v>9.75</v>
      </c>
      <c r="H347" s="269">
        <v>10.122999999999999</v>
      </c>
      <c r="I347" s="438" t="s">
        <v>164</v>
      </c>
      <c r="J347" s="272">
        <v>26374</v>
      </c>
      <c r="K347" s="272">
        <v>26374</v>
      </c>
      <c r="L347" s="272">
        <v>25801</v>
      </c>
      <c r="M347" s="293">
        <v>1</v>
      </c>
    </row>
    <row r="348" spans="2:13" s="85" customFormat="1" ht="28.5" x14ac:dyDescent="0.8">
      <c r="B348" s="292" t="s">
        <v>235</v>
      </c>
      <c r="C348" s="437" t="s">
        <v>163</v>
      </c>
      <c r="D348" s="269">
        <v>97.517300000000006</v>
      </c>
      <c r="E348" s="269"/>
      <c r="F348" s="269" t="s">
        <v>167</v>
      </c>
      <c r="G348" s="269">
        <v>9.75</v>
      </c>
      <c r="H348" s="269">
        <v>10.106</v>
      </c>
      <c r="I348" s="438" t="s">
        <v>164</v>
      </c>
      <c r="J348" s="272">
        <v>122000</v>
      </c>
      <c r="K348" s="272">
        <v>122000</v>
      </c>
      <c r="L348" s="272">
        <v>118971.19</v>
      </c>
      <c r="M348" s="293">
        <v>1</v>
      </c>
    </row>
    <row r="349" spans="2:13" s="85" customFormat="1" ht="28.5" x14ac:dyDescent="0.8">
      <c r="B349" s="292" t="s">
        <v>387</v>
      </c>
      <c r="C349" s="437" t="s">
        <v>163</v>
      </c>
      <c r="D349" s="269">
        <v>98.599000000000004</v>
      </c>
      <c r="E349" s="269"/>
      <c r="F349" s="269" t="s">
        <v>433</v>
      </c>
      <c r="G349" s="269">
        <v>7.75</v>
      </c>
      <c r="H349" s="269">
        <v>7.9990000000000006</v>
      </c>
      <c r="I349" s="438" t="s">
        <v>164</v>
      </c>
      <c r="J349" s="272">
        <v>5062</v>
      </c>
      <c r="K349" s="272">
        <v>5062</v>
      </c>
      <c r="L349" s="272">
        <v>4991.09</v>
      </c>
      <c r="M349" s="293">
        <v>1</v>
      </c>
    </row>
    <row r="350" spans="2:13" s="85" customFormat="1" ht="28.5" x14ac:dyDescent="0.8">
      <c r="B350" s="292" t="s">
        <v>387</v>
      </c>
      <c r="C350" s="437" t="s">
        <v>163</v>
      </c>
      <c r="D350" s="269">
        <v>98.390199999999993</v>
      </c>
      <c r="E350" s="269"/>
      <c r="F350" s="269" t="s">
        <v>439</v>
      </c>
      <c r="G350" s="269">
        <v>7.75</v>
      </c>
      <c r="H350" s="269">
        <v>7.99</v>
      </c>
      <c r="I350" s="438" t="s">
        <v>164</v>
      </c>
      <c r="J350" s="272">
        <v>15202</v>
      </c>
      <c r="K350" s="272">
        <v>15202</v>
      </c>
      <c r="L350" s="272">
        <v>14957.28</v>
      </c>
      <c r="M350" s="293">
        <v>2</v>
      </c>
    </row>
    <row r="351" spans="2:13" s="85" customFormat="1" ht="28.5" x14ac:dyDescent="0.8">
      <c r="B351" s="292" t="s">
        <v>387</v>
      </c>
      <c r="C351" s="437" t="s">
        <v>163</v>
      </c>
      <c r="D351" s="269">
        <v>95.923199999999994</v>
      </c>
      <c r="E351" s="269"/>
      <c r="F351" s="269" t="s">
        <v>177</v>
      </c>
      <c r="G351" s="269">
        <v>8.5</v>
      </c>
      <c r="H351" s="269">
        <v>8.68</v>
      </c>
      <c r="I351" s="438" t="s">
        <v>164</v>
      </c>
      <c r="J351" s="272">
        <v>365822</v>
      </c>
      <c r="K351" s="272">
        <v>365822</v>
      </c>
      <c r="L351" s="272">
        <v>350908.39</v>
      </c>
      <c r="M351" s="293">
        <v>3</v>
      </c>
    </row>
    <row r="352" spans="2:13" s="85" customFormat="1" ht="28.5" x14ac:dyDescent="0.8">
      <c r="B352" s="292" t="s">
        <v>387</v>
      </c>
      <c r="C352" s="437" t="s">
        <v>163</v>
      </c>
      <c r="D352" s="269">
        <v>95.879800000000003</v>
      </c>
      <c r="E352" s="269"/>
      <c r="F352" s="269" t="s">
        <v>176</v>
      </c>
      <c r="G352" s="269">
        <v>8.5</v>
      </c>
      <c r="H352" s="269">
        <v>8.677999999999999</v>
      </c>
      <c r="I352" s="438" t="s">
        <v>164</v>
      </c>
      <c r="J352" s="272">
        <v>300000</v>
      </c>
      <c r="K352" s="272">
        <v>300000</v>
      </c>
      <c r="L352" s="272">
        <v>287639.49</v>
      </c>
      <c r="M352" s="293">
        <v>1</v>
      </c>
    </row>
    <row r="353" spans="2:13" s="85" customFormat="1" ht="28.5" x14ac:dyDescent="0.8">
      <c r="B353" s="292" t="s">
        <v>387</v>
      </c>
      <c r="C353" s="437" t="s">
        <v>163</v>
      </c>
      <c r="D353" s="269">
        <v>93.8416</v>
      </c>
      <c r="E353" s="269"/>
      <c r="F353" s="269" t="s">
        <v>294</v>
      </c>
      <c r="G353" s="269">
        <v>8.75</v>
      </c>
      <c r="H353" s="269">
        <v>8.8440000000000012</v>
      </c>
      <c r="I353" s="438" t="s">
        <v>164</v>
      </c>
      <c r="J353" s="272">
        <v>14647</v>
      </c>
      <c r="K353" s="272">
        <v>14647</v>
      </c>
      <c r="L353" s="272">
        <v>13744.99</v>
      </c>
      <c r="M353" s="293">
        <v>1</v>
      </c>
    </row>
    <row r="354" spans="2:13" s="85" customFormat="1" ht="28.5" x14ac:dyDescent="0.8">
      <c r="B354" s="292" t="s">
        <v>387</v>
      </c>
      <c r="C354" s="437" t="s">
        <v>163</v>
      </c>
      <c r="D354" s="269">
        <v>91.785200000000003</v>
      </c>
      <c r="E354" s="269"/>
      <c r="F354" s="269" t="s">
        <v>202</v>
      </c>
      <c r="G354" s="269">
        <v>9</v>
      </c>
      <c r="H354" s="269">
        <v>9.0020000000000007</v>
      </c>
      <c r="I354" s="438" t="s">
        <v>164</v>
      </c>
      <c r="J354" s="272">
        <v>76173</v>
      </c>
      <c r="K354" s="272">
        <v>76173</v>
      </c>
      <c r="L354" s="272">
        <v>69915.56</v>
      </c>
      <c r="M354" s="293">
        <v>2</v>
      </c>
    </row>
    <row r="355" spans="2:13" s="85" customFormat="1" ht="28.5" x14ac:dyDescent="0.8">
      <c r="B355" s="292" t="s">
        <v>387</v>
      </c>
      <c r="C355" s="437" t="s">
        <v>163</v>
      </c>
      <c r="D355" s="269">
        <v>91.764099999999999</v>
      </c>
      <c r="E355" s="269"/>
      <c r="F355" s="269" t="s">
        <v>179</v>
      </c>
      <c r="G355" s="269">
        <v>9</v>
      </c>
      <c r="H355" s="269">
        <v>9.0010000000000012</v>
      </c>
      <c r="I355" s="438" t="s">
        <v>164</v>
      </c>
      <c r="J355" s="272">
        <v>45542</v>
      </c>
      <c r="K355" s="272">
        <v>45542</v>
      </c>
      <c r="L355" s="272">
        <v>41791.24</v>
      </c>
      <c r="M355" s="293">
        <v>1</v>
      </c>
    </row>
    <row r="356" spans="2:13" s="85" customFormat="1" ht="28.5" x14ac:dyDescent="0.8">
      <c r="B356" s="292" t="s">
        <v>388</v>
      </c>
      <c r="C356" s="437" t="s">
        <v>163</v>
      </c>
      <c r="D356" s="269">
        <v>93.882000000000005</v>
      </c>
      <c r="E356" s="269"/>
      <c r="F356" s="269" t="s">
        <v>318</v>
      </c>
      <c r="G356" s="269">
        <v>8.5</v>
      </c>
      <c r="H356" s="269">
        <v>8.5830000000000002</v>
      </c>
      <c r="I356" s="438" t="s">
        <v>164</v>
      </c>
      <c r="J356" s="272">
        <v>31000</v>
      </c>
      <c r="K356" s="272">
        <v>31000</v>
      </c>
      <c r="L356" s="272">
        <v>29103.43</v>
      </c>
      <c r="M356" s="293">
        <v>1</v>
      </c>
    </row>
    <row r="357" spans="2:13" s="85" customFormat="1" ht="28.5" x14ac:dyDescent="0.8">
      <c r="B357" s="292" t="s">
        <v>388</v>
      </c>
      <c r="C357" s="437" t="s">
        <v>163</v>
      </c>
      <c r="D357" s="269">
        <v>93.778000000000006</v>
      </c>
      <c r="E357" s="269"/>
      <c r="F357" s="269" t="s">
        <v>350</v>
      </c>
      <c r="G357" s="269">
        <v>8.5</v>
      </c>
      <c r="H357" s="269">
        <v>8.5779999999999994</v>
      </c>
      <c r="I357" s="438" t="s">
        <v>164</v>
      </c>
      <c r="J357" s="272">
        <v>105800</v>
      </c>
      <c r="K357" s="272">
        <v>105800</v>
      </c>
      <c r="L357" s="272">
        <v>99217.21</v>
      </c>
      <c r="M357" s="293">
        <v>1</v>
      </c>
    </row>
    <row r="358" spans="2:13" s="85" customFormat="1" ht="28.5" x14ac:dyDescent="0.8">
      <c r="B358" s="292" t="s">
        <v>391</v>
      </c>
      <c r="C358" s="437" t="s">
        <v>163</v>
      </c>
      <c r="D358" s="269">
        <v>93.693200000000004</v>
      </c>
      <c r="E358" s="269"/>
      <c r="F358" s="269" t="s">
        <v>179</v>
      </c>
      <c r="G358" s="269">
        <v>6.75</v>
      </c>
      <c r="H358" s="269">
        <v>6.75</v>
      </c>
      <c r="I358" s="438" t="s">
        <v>164</v>
      </c>
      <c r="J358" s="272">
        <v>325000</v>
      </c>
      <c r="K358" s="272">
        <v>325000</v>
      </c>
      <c r="L358" s="272">
        <v>304503.13</v>
      </c>
      <c r="M358" s="293">
        <v>1</v>
      </c>
    </row>
    <row r="359" spans="2:13" s="85" customFormat="1" ht="28.5" x14ac:dyDescent="0.8">
      <c r="B359" s="292" t="s">
        <v>191</v>
      </c>
      <c r="C359" s="437" t="s">
        <v>163</v>
      </c>
      <c r="D359" s="269">
        <v>96.289500000000004</v>
      </c>
      <c r="E359" s="269"/>
      <c r="F359" s="269" t="s">
        <v>282</v>
      </c>
      <c r="G359" s="269">
        <v>7.75</v>
      </c>
      <c r="H359" s="269">
        <v>7.9009999999999998</v>
      </c>
      <c r="I359" s="438" t="s">
        <v>164</v>
      </c>
      <c r="J359" s="272">
        <v>41500</v>
      </c>
      <c r="K359" s="272">
        <v>41500</v>
      </c>
      <c r="L359" s="272">
        <v>39960.15</v>
      </c>
      <c r="M359" s="293">
        <v>1</v>
      </c>
    </row>
    <row r="360" spans="2:13" s="85" customFormat="1" ht="28.5" x14ac:dyDescent="0.8">
      <c r="B360" s="292" t="s">
        <v>191</v>
      </c>
      <c r="C360" s="437" t="s">
        <v>163</v>
      </c>
      <c r="D360" s="269">
        <v>92.398300000000006</v>
      </c>
      <c r="E360" s="269"/>
      <c r="F360" s="269" t="s">
        <v>179</v>
      </c>
      <c r="G360" s="269">
        <v>8.25</v>
      </c>
      <c r="H360" s="269">
        <v>8.25</v>
      </c>
      <c r="I360" s="438" t="s">
        <v>164</v>
      </c>
      <c r="J360" s="272">
        <v>25000</v>
      </c>
      <c r="K360" s="272">
        <v>25000</v>
      </c>
      <c r="L360" s="272">
        <v>23099.58</v>
      </c>
      <c r="M360" s="293">
        <v>1</v>
      </c>
    </row>
    <row r="361" spans="2:13" s="85" customFormat="1" ht="28.5" x14ac:dyDescent="0.8">
      <c r="B361" s="292" t="s">
        <v>191</v>
      </c>
      <c r="C361" s="437" t="s">
        <v>163</v>
      </c>
      <c r="D361" s="269">
        <v>95.923199999999994</v>
      </c>
      <c r="E361" s="269"/>
      <c r="F361" s="269" t="s">
        <v>177</v>
      </c>
      <c r="G361" s="269">
        <v>8.5</v>
      </c>
      <c r="H361" s="269">
        <v>8.68</v>
      </c>
      <c r="I361" s="438" t="s">
        <v>164</v>
      </c>
      <c r="J361" s="272">
        <v>306362</v>
      </c>
      <c r="K361" s="272">
        <v>306362</v>
      </c>
      <c r="L361" s="272">
        <v>293872.40999999997</v>
      </c>
      <c r="M361" s="293">
        <v>6</v>
      </c>
    </row>
    <row r="362" spans="2:13" s="85" customFormat="1" ht="28.5" x14ac:dyDescent="0.8">
      <c r="B362" s="292" t="s">
        <v>191</v>
      </c>
      <c r="C362" s="437" t="s">
        <v>163</v>
      </c>
      <c r="D362" s="269">
        <v>95.901499999999999</v>
      </c>
      <c r="E362" s="269"/>
      <c r="F362" s="269" t="s">
        <v>175</v>
      </c>
      <c r="G362" s="269">
        <v>8.5</v>
      </c>
      <c r="H362" s="269">
        <v>8.6790000000000003</v>
      </c>
      <c r="I362" s="438" t="s">
        <v>164</v>
      </c>
      <c r="J362" s="272">
        <v>63000</v>
      </c>
      <c r="K362" s="272">
        <v>63000</v>
      </c>
      <c r="L362" s="272">
        <v>60417.97</v>
      </c>
      <c r="M362" s="293">
        <v>1</v>
      </c>
    </row>
    <row r="363" spans="2:13" s="85" customFormat="1" ht="28.5" x14ac:dyDescent="0.8">
      <c r="B363" s="292" t="s">
        <v>191</v>
      </c>
      <c r="C363" s="437" t="s">
        <v>163</v>
      </c>
      <c r="D363" s="269">
        <v>95.879800000000003</v>
      </c>
      <c r="E363" s="269"/>
      <c r="F363" s="269" t="s">
        <v>176</v>
      </c>
      <c r="G363" s="269">
        <v>8.5</v>
      </c>
      <c r="H363" s="269">
        <v>8.677999999999999</v>
      </c>
      <c r="I363" s="438" t="s">
        <v>164</v>
      </c>
      <c r="J363" s="272">
        <v>8206</v>
      </c>
      <c r="K363" s="272">
        <v>8206</v>
      </c>
      <c r="L363" s="272">
        <v>7867.89</v>
      </c>
      <c r="M363" s="293">
        <v>2</v>
      </c>
    </row>
    <row r="364" spans="2:13" s="85" customFormat="1" ht="28.5" x14ac:dyDescent="0.8">
      <c r="B364" s="292" t="s">
        <v>191</v>
      </c>
      <c r="C364" s="437" t="s">
        <v>163</v>
      </c>
      <c r="D364" s="269">
        <v>93.863</v>
      </c>
      <c r="E364" s="269"/>
      <c r="F364" s="269" t="s">
        <v>255</v>
      </c>
      <c r="G364" s="269">
        <v>8.75</v>
      </c>
      <c r="H364" s="269">
        <v>8.8450000000000006</v>
      </c>
      <c r="I364" s="438" t="s">
        <v>164</v>
      </c>
      <c r="J364" s="272">
        <v>22500</v>
      </c>
      <c r="K364" s="272">
        <v>22500</v>
      </c>
      <c r="L364" s="272">
        <v>21119.19</v>
      </c>
      <c r="M364" s="293">
        <v>1</v>
      </c>
    </row>
    <row r="365" spans="2:13" s="85" customFormat="1" ht="28.5" x14ac:dyDescent="0.8">
      <c r="B365" s="292" t="s">
        <v>191</v>
      </c>
      <c r="C365" s="437" t="s">
        <v>163</v>
      </c>
      <c r="D365" s="269">
        <v>91.785200000000003</v>
      </c>
      <c r="E365" s="269"/>
      <c r="F365" s="269" t="s">
        <v>202</v>
      </c>
      <c r="G365" s="269">
        <v>9</v>
      </c>
      <c r="H365" s="269">
        <v>9.0020000000000007</v>
      </c>
      <c r="I365" s="438" t="s">
        <v>164</v>
      </c>
      <c r="J365" s="272">
        <v>5417</v>
      </c>
      <c r="K365" s="272">
        <v>5417</v>
      </c>
      <c r="L365" s="272">
        <v>4972.01</v>
      </c>
      <c r="M365" s="293">
        <v>1</v>
      </c>
    </row>
    <row r="366" spans="2:13" s="85" customFormat="1" ht="28.5" x14ac:dyDescent="0.8">
      <c r="B366" s="292" t="s">
        <v>191</v>
      </c>
      <c r="C366" s="437" t="s">
        <v>163</v>
      </c>
      <c r="D366" s="269">
        <v>91.764099999999999</v>
      </c>
      <c r="E366" s="269"/>
      <c r="F366" s="269" t="s">
        <v>179</v>
      </c>
      <c r="G366" s="269">
        <v>9</v>
      </c>
      <c r="H366" s="269">
        <v>9.0010000000000012</v>
      </c>
      <c r="I366" s="438" t="s">
        <v>164</v>
      </c>
      <c r="J366" s="272">
        <v>5440</v>
      </c>
      <c r="K366" s="272">
        <v>5440</v>
      </c>
      <c r="L366" s="272">
        <v>4991.97</v>
      </c>
      <c r="M366" s="293">
        <v>1</v>
      </c>
    </row>
    <row r="367" spans="2:13" s="85" customFormat="1" ht="28.5" x14ac:dyDescent="0.8">
      <c r="B367" s="292" t="s">
        <v>252</v>
      </c>
      <c r="C367" s="437" t="s">
        <v>163</v>
      </c>
      <c r="D367" s="269">
        <v>95.693700000000007</v>
      </c>
      <c r="E367" s="269"/>
      <c r="F367" s="269" t="s">
        <v>177</v>
      </c>
      <c r="G367" s="269">
        <v>9</v>
      </c>
      <c r="H367" s="269">
        <v>9.202</v>
      </c>
      <c r="I367" s="438" t="s">
        <v>164</v>
      </c>
      <c r="J367" s="272">
        <v>84606</v>
      </c>
      <c r="K367" s="272">
        <v>84606</v>
      </c>
      <c r="L367" s="272">
        <v>80962.679999999993</v>
      </c>
      <c r="M367" s="293">
        <v>2</v>
      </c>
    </row>
    <row r="368" spans="2:13" s="85" customFormat="1" ht="28.5" x14ac:dyDescent="0.8">
      <c r="B368" s="292" t="s">
        <v>252</v>
      </c>
      <c r="C368" s="437" t="s">
        <v>163</v>
      </c>
      <c r="D368" s="269">
        <v>95.647999999999996</v>
      </c>
      <c r="E368" s="269"/>
      <c r="F368" s="269" t="s">
        <v>176</v>
      </c>
      <c r="G368" s="269">
        <v>9</v>
      </c>
      <c r="H368" s="269">
        <v>9.1999999999999993</v>
      </c>
      <c r="I368" s="438" t="s">
        <v>164</v>
      </c>
      <c r="J368" s="272">
        <v>7060</v>
      </c>
      <c r="K368" s="272">
        <v>7060</v>
      </c>
      <c r="L368" s="272">
        <v>6752.75</v>
      </c>
      <c r="M368" s="293">
        <v>1</v>
      </c>
    </row>
    <row r="369" spans="2:13" s="85" customFormat="1" ht="28.5" x14ac:dyDescent="0.8">
      <c r="B369" s="292" t="s">
        <v>203</v>
      </c>
      <c r="C369" s="437" t="s">
        <v>163</v>
      </c>
      <c r="D369" s="269">
        <v>96.133300000000006</v>
      </c>
      <c r="E369" s="269"/>
      <c r="F369" s="269" t="s">
        <v>175</v>
      </c>
      <c r="G369" s="269">
        <v>8</v>
      </c>
      <c r="H369" s="269">
        <v>8.1589999999999989</v>
      </c>
      <c r="I369" s="438" t="s">
        <v>164</v>
      </c>
      <c r="J369" s="272">
        <v>10000</v>
      </c>
      <c r="K369" s="272">
        <v>10000</v>
      </c>
      <c r="L369" s="272">
        <v>9613.33</v>
      </c>
      <c r="M369" s="293">
        <v>1</v>
      </c>
    </row>
    <row r="370" spans="2:13" s="85" customFormat="1" ht="28.5" x14ac:dyDescent="0.8">
      <c r="B370" s="292" t="s">
        <v>203</v>
      </c>
      <c r="C370" s="437" t="s">
        <v>163</v>
      </c>
      <c r="D370" s="269">
        <v>96.112700000000004</v>
      </c>
      <c r="E370" s="269"/>
      <c r="F370" s="269" t="s">
        <v>176</v>
      </c>
      <c r="G370" s="269">
        <v>8</v>
      </c>
      <c r="H370" s="269">
        <v>8.1579999999999995</v>
      </c>
      <c r="I370" s="438" t="s">
        <v>164</v>
      </c>
      <c r="J370" s="272">
        <v>56876</v>
      </c>
      <c r="K370" s="272">
        <v>56876</v>
      </c>
      <c r="L370" s="272">
        <v>54665.1</v>
      </c>
      <c r="M370" s="293">
        <v>1</v>
      </c>
    </row>
    <row r="371" spans="2:13" s="85" customFormat="1" ht="28.5" x14ac:dyDescent="0.8">
      <c r="B371" s="292" t="s">
        <v>203</v>
      </c>
      <c r="C371" s="437" t="s">
        <v>163</v>
      </c>
      <c r="D371" s="269">
        <v>92.226100000000002</v>
      </c>
      <c r="E371" s="269"/>
      <c r="F371" s="269" t="s">
        <v>178</v>
      </c>
      <c r="G371" s="269">
        <v>8.5</v>
      </c>
      <c r="H371" s="269">
        <v>8.5020000000000007</v>
      </c>
      <c r="I371" s="438" t="s">
        <v>164</v>
      </c>
      <c r="J371" s="272">
        <v>75548</v>
      </c>
      <c r="K371" s="272">
        <v>75548</v>
      </c>
      <c r="L371" s="272">
        <v>69674.98</v>
      </c>
      <c r="M371" s="293">
        <v>2</v>
      </c>
    </row>
    <row r="372" spans="2:13" s="85" customFormat="1" ht="28.5" x14ac:dyDescent="0.8">
      <c r="B372" s="292" t="s">
        <v>203</v>
      </c>
      <c r="C372" s="437" t="s">
        <v>163</v>
      </c>
      <c r="D372" s="269">
        <v>92.185900000000004</v>
      </c>
      <c r="E372" s="269"/>
      <c r="F372" s="269" t="s">
        <v>179</v>
      </c>
      <c r="G372" s="269">
        <v>8.5</v>
      </c>
      <c r="H372" s="269">
        <v>8.5</v>
      </c>
      <c r="I372" s="438" t="s">
        <v>164</v>
      </c>
      <c r="J372" s="272">
        <v>25000</v>
      </c>
      <c r="K372" s="272">
        <v>25000</v>
      </c>
      <c r="L372" s="272">
        <v>23046.49</v>
      </c>
      <c r="M372" s="293">
        <v>1</v>
      </c>
    </row>
    <row r="373" spans="2:13" s="85" customFormat="1" ht="28.5" x14ac:dyDescent="0.8">
      <c r="B373" s="292" t="s">
        <v>193</v>
      </c>
      <c r="C373" s="437" t="s">
        <v>163</v>
      </c>
      <c r="D373" s="269">
        <v>92.429100000000005</v>
      </c>
      <c r="E373" s="269"/>
      <c r="F373" s="269" t="s">
        <v>562</v>
      </c>
      <c r="G373" s="269">
        <v>8.75</v>
      </c>
      <c r="H373" s="269">
        <v>8.7729999999999997</v>
      </c>
      <c r="I373" s="438" t="s">
        <v>164</v>
      </c>
      <c r="J373" s="272">
        <v>55000</v>
      </c>
      <c r="K373" s="272">
        <v>55000</v>
      </c>
      <c r="L373" s="272">
        <v>50836.03</v>
      </c>
      <c r="M373" s="293">
        <v>1</v>
      </c>
    </row>
    <row r="374" spans="2:13" s="85" customFormat="1" ht="28.5" x14ac:dyDescent="0.8">
      <c r="B374" s="292" t="s">
        <v>193</v>
      </c>
      <c r="C374" s="437" t="s">
        <v>163</v>
      </c>
      <c r="D374" s="269">
        <v>92.408299999999997</v>
      </c>
      <c r="E374" s="269"/>
      <c r="F374" s="269" t="s">
        <v>366</v>
      </c>
      <c r="G374" s="269">
        <v>8.75</v>
      </c>
      <c r="H374" s="269">
        <v>8.7720000000000002</v>
      </c>
      <c r="I374" s="438" t="s">
        <v>164</v>
      </c>
      <c r="J374" s="272">
        <v>81253</v>
      </c>
      <c r="K374" s="272">
        <v>81253</v>
      </c>
      <c r="L374" s="272">
        <v>75084.59</v>
      </c>
      <c r="M374" s="293">
        <v>2</v>
      </c>
    </row>
    <row r="375" spans="2:13" s="85" customFormat="1" ht="28.5" x14ac:dyDescent="0.8">
      <c r="B375" s="292" t="s">
        <v>193</v>
      </c>
      <c r="C375" s="437" t="s">
        <v>163</v>
      </c>
      <c r="D375" s="269">
        <v>92.304699999999997</v>
      </c>
      <c r="E375" s="269"/>
      <c r="F375" s="269" t="s">
        <v>288</v>
      </c>
      <c r="G375" s="269">
        <v>8.75</v>
      </c>
      <c r="H375" s="269">
        <v>8.7669999999999995</v>
      </c>
      <c r="I375" s="438" t="s">
        <v>164</v>
      </c>
      <c r="J375" s="272">
        <v>21564</v>
      </c>
      <c r="K375" s="272">
        <v>21564</v>
      </c>
      <c r="L375" s="272">
        <v>19904.59</v>
      </c>
      <c r="M375" s="293">
        <v>1</v>
      </c>
    </row>
    <row r="376" spans="2:13" s="85" customFormat="1" ht="28.5" x14ac:dyDescent="0.8">
      <c r="B376" s="292" t="s">
        <v>193</v>
      </c>
      <c r="C376" s="437" t="s">
        <v>163</v>
      </c>
      <c r="D376" s="269">
        <v>92.263300000000001</v>
      </c>
      <c r="E376" s="269"/>
      <c r="F376" s="269" t="s">
        <v>563</v>
      </c>
      <c r="G376" s="269">
        <v>8.75</v>
      </c>
      <c r="H376" s="269">
        <v>8.7650000000000006</v>
      </c>
      <c r="I376" s="438" t="s">
        <v>164</v>
      </c>
      <c r="J376" s="272">
        <v>84642</v>
      </c>
      <c r="K376" s="272">
        <v>84642</v>
      </c>
      <c r="L376" s="272">
        <v>78093.53</v>
      </c>
      <c r="M376" s="293">
        <v>3</v>
      </c>
    </row>
    <row r="377" spans="2:13" s="85" customFormat="1" ht="28.5" x14ac:dyDescent="0.8">
      <c r="B377" s="292" t="s">
        <v>193</v>
      </c>
      <c r="C377" s="437" t="s">
        <v>163</v>
      </c>
      <c r="D377" s="269">
        <v>92.242599999999996</v>
      </c>
      <c r="E377" s="269"/>
      <c r="F377" s="269" t="s">
        <v>328</v>
      </c>
      <c r="G377" s="269">
        <v>8.75</v>
      </c>
      <c r="H377" s="269">
        <v>8.7639999999999993</v>
      </c>
      <c r="I377" s="438" t="s">
        <v>164</v>
      </c>
      <c r="J377" s="272">
        <v>345000</v>
      </c>
      <c r="K377" s="272">
        <v>345000</v>
      </c>
      <c r="L377" s="272">
        <v>318237.14</v>
      </c>
      <c r="M377" s="293">
        <v>2</v>
      </c>
    </row>
    <row r="378" spans="2:13" s="85" customFormat="1" ht="28.5" x14ac:dyDescent="0.8">
      <c r="B378" s="292" t="s">
        <v>193</v>
      </c>
      <c r="C378" s="437" t="s">
        <v>163</v>
      </c>
      <c r="D378" s="269">
        <v>92.16</v>
      </c>
      <c r="E378" s="269"/>
      <c r="F378" s="269" t="s">
        <v>358</v>
      </c>
      <c r="G378" s="269">
        <v>8.75</v>
      </c>
      <c r="H378" s="269">
        <v>8.76</v>
      </c>
      <c r="I378" s="438" t="s">
        <v>164</v>
      </c>
      <c r="J378" s="272">
        <v>54196</v>
      </c>
      <c r="K378" s="272">
        <v>54196</v>
      </c>
      <c r="L378" s="272">
        <v>49947.03</v>
      </c>
      <c r="M378" s="293">
        <v>1</v>
      </c>
    </row>
    <row r="379" spans="2:13" s="85" customFormat="1" ht="28.5" x14ac:dyDescent="0.8">
      <c r="B379" s="292" t="s">
        <v>193</v>
      </c>
      <c r="C379" s="437" t="s">
        <v>163</v>
      </c>
      <c r="D379" s="269">
        <v>92.077399999999997</v>
      </c>
      <c r="E379" s="269"/>
      <c r="F379" s="269" t="s">
        <v>261</v>
      </c>
      <c r="G379" s="269">
        <v>8.75</v>
      </c>
      <c r="H379" s="269">
        <v>8.7560000000000002</v>
      </c>
      <c r="I379" s="438" t="s">
        <v>164</v>
      </c>
      <c r="J379" s="272">
        <v>20700</v>
      </c>
      <c r="K379" s="272">
        <v>20700</v>
      </c>
      <c r="L379" s="272">
        <v>19060.04</v>
      </c>
      <c r="M379" s="293">
        <v>1</v>
      </c>
    </row>
    <row r="380" spans="2:13" s="85" customFormat="1" ht="28.5" x14ac:dyDescent="0.8">
      <c r="B380" s="292" t="s">
        <v>194</v>
      </c>
      <c r="C380" s="437" t="s">
        <v>163</v>
      </c>
      <c r="D380" s="269">
        <v>97.975800000000007</v>
      </c>
      <c r="E380" s="269"/>
      <c r="F380" s="269" t="s">
        <v>233</v>
      </c>
      <c r="G380" s="269">
        <v>6.25</v>
      </c>
      <c r="H380" s="269">
        <v>6.3810000000000002</v>
      </c>
      <c r="I380" s="438" t="s">
        <v>164</v>
      </c>
      <c r="J380" s="272">
        <v>150000</v>
      </c>
      <c r="K380" s="272">
        <v>150000</v>
      </c>
      <c r="L380" s="272">
        <v>146963.76999999999</v>
      </c>
      <c r="M380" s="293">
        <v>1</v>
      </c>
    </row>
    <row r="381" spans="2:13" s="85" customFormat="1" ht="28.5" x14ac:dyDescent="0.8">
      <c r="B381" s="292" t="s">
        <v>194</v>
      </c>
      <c r="C381" s="437" t="s">
        <v>163</v>
      </c>
      <c r="D381" s="269">
        <v>97.627099999999999</v>
      </c>
      <c r="E381" s="269"/>
      <c r="F381" s="269" t="s">
        <v>424</v>
      </c>
      <c r="G381" s="269">
        <v>6.25</v>
      </c>
      <c r="H381" s="269">
        <v>6.3689999999999998</v>
      </c>
      <c r="I381" s="438" t="s">
        <v>164</v>
      </c>
      <c r="J381" s="272">
        <v>25000</v>
      </c>
      <c r="K381" s="272">
        <v>25000</v>
      </c>
      <c r="L381" s="272">
        <v>24406.78</v>
      </c>
      <c r="M381" s="293">
        <v>1</v>
      </c>
    </row>
    <row r="382" spans="2:13" s="85" customFormat="1" ht="28.5" x14ac:dyDescent="0.8">
      <c r="B382" s="292" t="s">
        <v>194</v>
      </c>
      <c r="C382" s="437" t="s">
        <v>163</v>
      </c>
      <c r="D382" s="269">
        <v>97.620500000000007</v>
      </c>
      <c r="E382" s="269"/>
      <c r="F382" s="269" t="s">
        <v>295</v>
      </c>
      <c r="G382" s="269">
        <v>6.5</v>
      </c>
      <c r="H382" s="269">
        <v>6.6320000000000006</v>
      </c>
      <c r="I382" s="438" t="s">
        <v>164</v>
      </c>
      <c r="J382" s="272">
        <v>1000000</v>
      </c>
      <c r="K382" s="272">
        <v>1000000</v>
      </c>
      <c r="L382" s="272">
        <v>976205</v>
      </c>
      <c r="M382" s="293">
        <v>1</v>
      </c>
    </row>
    <row r="383" spans="2:13" s="85" customFormat="1" ht="28.5" x14ac:dyDescent="0.8">
      <c r="B383" s="292" t="s">
        <v>273</v>
      </c>
      <c r="C383" s="437" t="s">
        <v>163</v>
      </c>
      <c r="D383" s="269">
        <v>96.166600000000003</v>
      </c>
      <c r="E383" s="269"/>
      <c r="F383" s="269" t="s">
        <v>564</v>
      </c>
      <c r="G383" s="269">
        <v>7</v>
      </c>
      <c r="H383" s="269">
        <v>7.1050000000000004</v>
      </c>
      <c r="I383" s="438" t="s">
        <v>164</v>
      </c>
      <c r="J383" s="272">
        <v>1600000</v>
      </c>
      <c r="K383" s="272">
        <v>1600000</v>
      </c>
      <c r="L383" s="272">
        <v>1538667.02</v>
      </c>
      <c r="M383" s="293">
        <v>1</v>
      </c>
    </row>
    <row r="384" spans="2:13" s="85" customFormat="1" ht="28.5" x14ac:dyDescent="0.8">
      <c r="B384" s="292" t="s">
        <v>299</v>
      </c>
      <c r="C384" s="437" t="s">
        <v>163</v>
      </c>
      <c r="D384" s="269">
        <v>96.672799999999995</v>
      </c>
      <c r="E384" s="269"/>
      <c r="F384" s="269" t="s">
        <v>260</v>
      </c>
      <c r="G384" s="269">
        <v>7</v>
      </c>
      <c r="H384" s="269">
        <v>7.1239999999999997</v>
      </c>
      <c r="I384" s="438" t="s">
        <v>164</v>
      </c>
      <c r="J384" s="272">
        <v>200000</v>
      </c>
      <c r="K384" s="272">
        <v>200000</v>
      </c>
      <c r="L384" s="272">
        <v>193345.69</v>
      </c>
      <c r="M384" s="293">
        <v>1</v>
      </c>
    </row>
    <row r="385" spans="2:13" s="85" customFormat="1" ht="28.5" x14ac:dyDescent="0.8">
      <c r="B385" s="292" t="s">
        <v>428</v>
      </c>
      <c r="C385" s="437" t="s">
        <v>163</v>
      </c>
      <c r="D385" s="269">
        <v>96.654600000000002</v>
      </c>
      <c r="E385" s="269"/>
      <c r="F385" s="269" t="s">
        <v>283</v>
      </c>
      <c r="G385" s="269">
        <v>7</v>
      </c>
      <c r="H385" s="269">
        <v>7.1230000000000002</v>
      </c>
      <c r="I385" s="438" t="s">
        <v>164</v>
      </c>
      <c r="J385" s="272">
        <v>200000</v>
      </c>
      <c r="K385" s="272">
        <v>200000</v>
      </c>
      <c r="L385" s="272">
        <v>193309.35</v>
      </c>
      <c r="M385" s="293">
        <v>1</v>
      </c>
    </row>
    <row r="386" spans="2:13" s="85" customFormat="1" ht="28.5" x14ac:dyDescent="0.8">
      <c r="B386" s="292" t="s">
        <v>204</v>
      </c>
      <c r="C386" s="437" t="s">
        <v>163</v>
      </c>
      <c r="D386" s="269">
        <v>96.478499999999997</v>
      </c>
      <c r="E386" s="269"/>
      <c r="F386" s="269" t="s">
        <v>177</v>
      </c>
      <c r="G386" s="269">
        <v>7.3</v>
      </c>
      <c r="H386" s="269">
        <v>7.4329999999999989</v>
      </c>
      <c r="I386" s="438" t="s">
        <v>164</v>
      </c>
      <c r="J386" s="272">
        <v>30400</v>
      </c>
      <c r="K386" s="272">
        <v>30400</v>
      </c>
      <c r="L386" s="272">
        <v>29329.47</v>
      </c>
      <c r="M386" s="293">
        <v>2</v>
      </c>
    </row>
    <row r="387" spans="2:13" s="85" customFormat="1" ht="28.5" x14ac:dyDescent="0.8">
      <c r="B387" s="292" t="s">
        <v>204</v>
      </c>
      <c r="C387" s="437" t="s">
        <v>163</v>
      </c>
      <c r="D387" s="269">
        <v>93.041200000000003</v>
      </c>
      <c r="E387" s="269"/>
      <c r="F387" s="269" t="s">
        <v>179</v>
      </c>
      <c r="G387" s="269">
        <v>7.5</v>
      </c>
      <c r="H387" s="269">
        <v>7.5</v>
      </c>
      <c r="I387" s="438" t="s">
        <v>164</v>
      </c>
      <c r="J387" s="272">
        <v>25000</v>
      </c>
      <c r="K387" s="272">
        <v>25000</v>
      </c>
      <c r="L387" s="272">
        <v>23260.32</v>
      </c>
      <c r="M387" s="293">
        <v>1</v>
      </c>
    </row>
    <row r="388" spans="2:13" s="85" customFormat="1" ht="28.5" x14ac:dyDescent="0.8">
      <c r="B388" s="292" t="s">
        <v>430</v>
      </c>
      <c r="C388" s="437" t="s">
        <v>163</v>
      </c>
      <c r="D388" s="269">
        <v>97.741</v>
      </c>
      <c r="E388" s="269"/>
      <c r="F388" s="269" t="s">
        <v>400</v>
      </c>
      <c r="G388" s="269">
        <v>8</v>
      </c>
      <c r="H388" s="269">
        <v>8.23</v>
      </c>
      <c r="I388" s="438" t="s">
        <v>164</v>
      </c>
      <c r="J388" s="272">
        <v>70000</v>
      </c>
      <c r="K388" s="272">
        <v>70000</v>
      </c>
      <c r="L388" s="272">
        <v>68418.77</v>
      </c>
      <c r="M388" s="293">
        <v>1</v>
      </c>
    </row>
    <row r="389" spans="2:13" s="85" customFormat="1" ht="28.5" x14ac:dyDescent="0.8">
      <c r="B389" s="292" t="s">
        <v>430</v>
      </c>
      <c r="C389" s="437" t="s">
        <v>163</v>
      </c>
      <c r="D389" s="269">
        <v>97.1083</v>
      </c>
      <c r="E389" s="269"/>
      <c r="F389" s="269" t="s">
        <v>565</v>
      </c>
      <c r="G389" s="269">
        <v>8</v>
      </c>
      <c r="H389" s="269">
        <v>8.202</v>
      </c>
      <c r="I389" s="438" t="s">
        <v>164</v>
      </c>
      <c r="J389" s="272">
        <v>70000</v>
      </c>
      <c r="K389" s="272">
        <v>70000</v>
      </c>
      <c r="L389" s="272">
        <v>67975.83</v>
      </c>
      <c r="M389" s="293">
        <v>1</v>
      </c>
    </row>
    <row r="390" spans="2:13" s="85" customFormat="1" ht="28.5" x14ac:dyDescent="0.8">
      <c r="B390" s="292" t="s">
        <v>430</v>
      </c>
      <c r="C390" s="437" t="s">
        <v>163</v>
      </c>
      <c r="D390" s="269">
        <v>96.421599999999998</v>
      </c>
      <c r="E390" s="269"/>
      <c r="F390" s="269" t="s">
        <v>409</v>
      </c>
      <c r="G390" s="269">
        <v>8</v>
      </c>
      <c r="H390" s="269">
        <v>8.1710000000000012</v>
      </c>
      <c r="I390" s="438" t="s">
        <v>164</v>
      </c>
      <c r="J390" s="272">
        <v>70000</v>
      </c>
      <c r="K390" s="272">
        <v>70000</v>
      </c>
      <c r="L390" s="272">
        <v>67495.179999999993</v>
      </c>
      <c r="M390" s="293">
        <v>1</v>
      </c>
    </row>
    <row r="391" spans="2:13" s="85" customFormat="1" ht="28.5" x14ac:dyDescent="0.8">
      <c r="B391" s="292" t="s">
        <v>430</v>
      </c>
      <c r="C391" s="437" t="s">
        <v>163</v>
      </c>
      <c r="D391" s="269">
        <v>95.901499999999999</v>
      </c>
      <c r="E391" s="269"/>
      <c r="F391" s="269" t="s">
        <v>175</v>
      </c>
      <c r="G391" s="269">
        <v>8.5</v>
      </c>
      <c r="H391" s="269">
        <v>8.6790000000000003</v>
      </c>
      <c r="I391" s="438" t="s">
        <v>164</v>
      </c>
      <c r="J391" s="272">
        <v>70000</v>
      </c>
      <c r="K391" s="272">
        <v>70000</v>
      </c>
      <c r="L391" s="272">
        <v>67131.08</v>
      </c>
      <c r="M391" s="293">
        <v>1</v>
      </c>
    </row>
    <row r="392" spans="2:13" s="85" customFormat="1" ht="28.5" x14ac:dyDescent="0.8">
      <c r="B392" s="292" t="s">
        <v>196</v>
      </c>
      <c r="C392" s="437" t="s">
        <v>163</v>
      </c>
      <c r="D392" s="269">
        <v>95.786000000000001</v>
      </c>
      <c r="E392" s="269"/>
      <c r="F392" s="269" t="s">
        <v>175</v>
      </c>
      <c r="G392" s="269">
        <v>8.75</v>
      </c>
      <c r="H392" s="269">
        <v>8.94</v>
      </c>
      <c r="I392" s="438" t="s">
        <v>164</v>
      </c>
      <c r="J392" s="272">
        <v>1683</v>
      </c>
      <c r="K392" s="272">
        <v>1683</v>
      </c>
      <c r="L392" s="272">
        <v>1612.08</v>
      </c>
      <c r="M392" s="293">
        <v>1</v>
      </c>
    </row>
    <row r="393" spans="2:13" s="85" customFormat="1" ht="28.5" x14ac:dyDescent="0.8">
      <c r="B393" s="292" t="s">
        <v>196</v>
      </c>
      <c r="C393" s="437" t="s">
        <v>163</v>
      </c>
      <c r="D393" s="269">
        <v>95.647999999999996</v>
      </c>
      <c r="E393" s="269"/>
      <c r="F393" s="269" t="s">
        <v>176</v>
      </c>
      <c r="G393" s="269">
        <v>9</v>
      </c>
      <c r="H393" s="269">
        <v>9.1999999999999993</v>
      </c>
      <c r="I393" s="438" t="s">
        <v>164</v>
      </c>
      <c r="J393" s="272">
        <v>47814</v>
      </c>
      <c r="K393" s="272">
        <v>47814</v>
      </c>
      <c r="L393" s="272">
        <v>45733.14</v>
      </c>
      <c r="M393" s="293">
        <v>2</v>
      </c>
    </row>
    <row r="394" spans="2:13" s="85" customFormat="1" ht="28.5" x14ac:dyDescent="0.8">
      <c r="B394" s="292" t="s">
        <v>196</v>
      </c>
      <c r="C394" s="437" t="s">
        <v>163</v>
      </c>
      <c r="D394" s="269">
        <v>94.272900000000007</v>
      </c>
      <c r="E394" s="269"/>
      <c r="F394" s="269" t="s">
        <v>344</v>
      </c>
      <c r="G394" s="269">
        <v>9</v>
      </c>
      <c r="H394" s="269">
        <v>9.1300000000000008</v>
      </c>
      <c r="I394" s="438" t="s">
        <v>164</v>
      </c>
      <c r="J394" s="272">
        <v>3612</v>
      </c>
      <c r="K394" s="272">
        <v>3612</v>
      </c>
      <c r="L394" s="272">
        <v>3405.14</v>
      </c>
      <c r="M394" s="293">
        <v>1</v>
      </c>
    </row>
    <row r="395" spans="2:13" s="85" customFormat="1" ht="28.5" x14ac:dyDescent="0.8">
      <c r="B395" s="292" t="s">
        <v>196</v>
      </c>
      <c r="C395" s="437" t="s">
        <v>163</v>
      </c>
      <c r="D395" s="269">
        <v>94.228499999999997</v>
      </c>
      <c r="E395" s="269"/>
      <c r="F395" s="269" t="s">
        <v>300</v>
      </c>
      <c r="G395" s="269">
        <v>9</v>
      </c>
      <c r="H395" s="269">
        <v>9.1280000000000001</v>
      </c>
      <c r="I395" s="438" t="s">
        <v>164</v>
      </c>
      <c r="J395" s="272">
        <v>10235</v>
      </c>
      <c r="K395" s="272">
        <v>10235</v>
      </c>
      <c r="L395" s="272">
        <v>9644.2900000000009</v>
      </c>
      <c r="M395" s="293">
        <v>1</v>
      </c>
    </row>
    <row r="396" spans="2:13" s="85" customFormat="1" ht="28.5" x14ac:dyDescent="0.8">
      <c r="B396" s="292" t="s">
        <v>196</v>
      </c>
      <c r="C396" s="437" t="s">
        <v>163</v>
      </c>
      <c r="D396" s="269">
        <v>94.117599999999996</v>
      </c>
      <c r="E396" s="269"/>
      <c r="F396" s="269" t="s">
        <v>269</v>
      </c>
      <c r="G396" s="269">
        <v>9</v>
      </c>
      <c r="H396" s="269">
        <v>9.1219999999999999</v>
      </c>
      <c r="I396" s="438" t="s">
        <v>164</v>
      </c>
      <c r="J396" s="272">
        <v>42400</v>
      </c>
      <c r="K396" s="272">
        <v>42400</v>
      </c>
      <c r="L396" s="272">
        <v>39905.879999999997</v>
      </c>
      <c r="M396" s="293">
        <v>3</v>
      </c>
    </row>
    <row r="397" spans="2:13" s="85" customFormat="1" ht="28.5" x14ac:dyDescent="0.8">
      <c r="B397" s="292" t="s">
        <v>196</v>
      </c>
      <c r="C397" s="437" t="s">
        <v>163</v>
      </c>
      <c r="D397" s="269">
        <v>94.095500000000001</v>
      </c>
      <c r="E397" s="269"/>
      <c r="F397" s="269" t="s">
        <v>566</v>
      </c>
      <c r="G397" s="269">
        <v>9</v>
      </c>
      <c r="H397" s="269">
        <v>9.1210000000000004</v>
      </c>
      <c r="I397" s="438" t="s">
        <v>164</v>
      </c>
      <c r="J397" s="272">
        <v>23850</v>
      </c>
      <c r="K397" s="272">
        <v>23850</v>
      </c>
      <c r="L397" s="272">
        <v>22441.78</v>
      </c>
      <c r="M397" s="293">
        <v>1</v>
      </c>
    </row>
    <row r="398" spans="2:13" s="85" customFormat="1" ht="28.5" x14ac:dyDescent="0.8">
      <c r="B398" s="292" t="s">
        <v>567</v>
      </c>
      <c r="C398" s="437" t="s">
        <v>163</v>
      </c>
      <c r="D398" s="269">
        <v>94.007000000000005</v>
      </c>
      <c r="E398" s="269"/>
      <c r="F398" s="269" t="s">
        <v>294</v>
      </c>
      <c r="G398" s="269">
        <v>8.5</v>
      </c>
      <c r="H398" s="269">
        <v>8.5889999999999986</v>
      </c>
      <c r="I398" s="438" t="s">
        <v>164</v>
      </c>
      <c r="J398" s="272">
        <v>5319</v>
      </c>
      <c r="K398" s="272">
        <v>5319</v>
      </c>
      <c r="L398" s="272">
        <v>5000.24</v>
      </c>
      <c r="M398" s="293">
        <v>1</v>
      </c>
    </row>
    <row r="399" spans="2:13" s="85" customFormat="1" ht="28.5" x14ac:dyDescent="0.8">
      <c r="B399" s="292" t="s">
        <v>205</v>
      </c>
      <c r="C399" s="437" t="s">
        <v>163</v>
      </c>
      <c r="D399" s="269">
        <v>92.227199999999996</v>
      </c>
      <c r="E399" s="269"/>
      <c r="F399" s="269" t="s">
        <v>386</v>
      </c>
      <c r="G399" s="269">
        <v>9.25</v>
      </c>
      <c r="H399" s="269">
        <v>9.286999999999999</v>
      </c>
      <c r="I399" s="438" t="s">
        <v>164</v>
      </c>
      <c r="J399" s="272">
        <v>16308</v>
      </c>
      <c r="K399" s="272">
        <v>16308</v>
      </c>
      <c r="L399" s="272">
        <v>15040.43</v>
      </c>
      <c r="M399" s="293">
        <v>1</v>
      </c>
    </row>
    <row r="400" spans="2:13" s="85" customFormat="1" ht="28.5" x14ac:dyDescent="0.8">
      <c r="B400" s="292" t="s">
        <v>205</v>
      </c>
      <c r="C400" s="437" t="s">
        <v>163</v>
      </c>
      <c r="D400" s="269">
        <v>92.052700000000002</v>
      </c>
      <c r="E400" s="269"/>
      <c r="F400" s="269" t="s">
        <v>568</v>
      </c>
      <c r="G400" s="269">
        <v>9.25</v>
      </c>
      <c r="H400" s="269">
        <v>9.277000000000001</v>
      </c>
      <c r="I400" s="438" t="s">
        <v>164</v>
      </c>
      <c r="J400" s="272">
        <v>51022</v>
      </c>
      <c r="K400" s="272">
        <v>51022</v>
      </c>
      <c r="L400" s="272">
        <v>46967.17</v>
      </c>
      <c r="M400" s="293">
        <v>1</v>
      </c>
    </row>
    <row r="401" spans="2:13" s="85" customFormat="1" ht="28.5" x14ac:dyDescent="0.8">
      <c r="B401" s="292" t="s">
        <v>205</v>
      </c>
      <c r="C401" s="437" t="s">
        <v>163</v>
      </c>
      <c r="D401" s="269">
        <v>91.5762</v>
      </c>
      <c r="E401" s="269"/>
      <c r="F401" s="269" t="s">
        <v>202</v>
      </c>
      <c r="G401" s="269">
        <v>9.25</v>
      </c>
      <c r="H401" s="269">
        <v>9.2520000000000007</v>
      </c>
      <c r="I401" s="438" t="s">
        <v>164</v>
      </c>
      <c r="J401" s="272">
        <v>65590</v>
      </c>
      <c r="K401" s="272">
        <v>65590</v>
      </c>
      <c r="L401" s="272">
        <v>60064.87</v>
      </c>
      <c r="M401" s="293">
        <v>1</v>
      </c>
    </row>
    <row r="402" spans="2:13" s="85" customFormat="1" ht="28.5" x14ac:dyDescent="0.8">
      <c r="B402" s="292" t="s">
        <v>205</v>
      </c>
      <c r="C402" s="437" t="s">
        <v>163</v>
      </c>
      <c r="D402" s="269">
        <v>99.370599999999996</v>
      </c>
      <c r="E402" s="269"/>
      <c r="F402" s="269" t="s">
        <v>569</v>
      </c>
      <c r="G402" s="269">
        <v>9.5</v>
      </c>
      <c r="H402" s="269">
        <v>9.9320000000000004</v>
      </c>
      <c r="I402" s="438" t="s">
        <v>164</v>
      </c>
      <c r="J402" s="272">
        <v>600000</v>
      </c>
      <c r="K402" s="272">
        <v>600000</v>
      </c>
      <c r="L402" s="272">
        <v>596223.92000000004</v>
      </c>
      <c r="M402" s="293">
        <v>2</v>
      </c>
    </row>
    <row r="403" spans="2:13" s="85" customFormat="1" ht="28.5" x14ac:dyDescent="0.8">
      <c r="B403" s="292" t="s">
        <v>205</v>
      </c>
      <c r="C403" s="437" t="s">
        <v>163</v>
      </c>
      <c r="D403" s="269">
        <v>98.313599999999994</v>
      </c>
      <c r="E403" s="269"/>
      <c r="F403" s="269" t="s">
        <v>435</v>
      </c>
      <c r="G403" s="269">
        <v>9.5</v>
      </c>
      <c r="H403" s="269">
        <v>9.8769999999999989</v>
      </c>
      <c r="I403" s="438" t="s">
        <v>164</v>
      </c>
      <c r="J403" s="272">
        <v>157600</v>
      </c>
      <c r="K403" s="272">
        <v>157600</v>
      </c>
      <c r="L403" s="272">
        <v>154942.31</v>
      </c>
      <c r="M403" s="293">
        <v>1</v>
      </c>
    </row>
    <row r="404" spans="2:13" s="85" customFormat="1" ht="28.5" x14ac:dyDescent="0.8">
      <c r="B404" s="292" t="s">
        <v>205</v>
      </c>
      <c r="C404" s="437" t="s">
        <v>163</v>
      </c>
      <c r="D404" s="269">
        <v>98.211699999999993</v>
      </c>
      <c r="E404" s="269"/>
      <c r="F404" s="269" t="s">
        <v>291</v>
      </c>
      <c r="G404" s="269">
        <v>9.5</v>
      </c>
      <c r="H404" s="269">
        <v>9.8710000000000004</v>
      </c>
      <c r="I404" s="438" t="s">
        <v>164</v>
      </c>
      <c r="J404" s="272">
        <v>71200</v>
      </c>
      <c r="K404" s="272">
        <v>71200</v>
      </c>
      <c r="L404" s="272">
        <v>69926.75</v>
      </c>
      <c r="M404" s="293">
        <v>1</v>
      </c>
    </row>
    <row r="405" spans="2:13" s="85" customFormat="1" ht="28.5" x14ac:dyDescent="0.8">
      <c r="B405" s="292" t="s">
        <v>205</v>
      </c>
      <c r="C405" s="437" t="s">
        <v>163</v>
      </c>
      <c r="D405" s="269">
        <v>97.983099999999993</v>
      </c>
      <c r="E405" s="269"/>
      <c r="F405" s="269" t="s">
        <v>570</v>
      </c>
      <c r="G405" s="269">
        <v>9.5</v>
      </c>
      <c r="H405" s="269">
        <v>9.859</v>
      </c>
      <c r="I405" s="438" t="s">
        <v>164</v>
      </c>
      <c r="J405" s="272">
        <v>418000</v>
      </c>
      <c r="K405" s="272">
        <v>418000</v>
      </c>
      <c r="L405" s="272">
        <v>409569.69</v>
      </c>
      <c r="M405" s="293">
        <v>1</v>
      </c>
    </row>
    <row r="406" spans="2:13" s="85" customFormat="1" ht="28.5" x14ac:dyDescent="0.8">
      <c r="B406" s="292" t="s">
        <v>205</v>
      </c>
      <c r="C406" s="437" t="s">
        <v>163</v>
      </c>
      <c r="D406" s="269">
        <v>95.465299999999999</v>
      </c>
      <c r="E406" s="269"/>
      <c r="F406" s="269" t="s">
        <v>177</v>
      </c>
      <c r="G406" s="269">
        <v>9.5</v>
      </c>
      <c r="H406" s="269">
        <v>9.7249999999999996</v>
      </c>
      <c r="I406" s="438" t="s">
        <v>164</v>
      </c>
      <c r="J406" s="272">
        <v>314113</v>
      </c>
      <c r="K406" s="272">
        <v>314113</v>
      </c>
      <c r="L406" s="272">
        <v>299869.21000000002</v>
      </c>
      <c r="M406" s="293">
        <v>1</v>
      </c>
    </row>
    <row r="407" spans="2:13" s="85" customFormat="1" ht="28.5" x14ac:dyDescent="0.8">
      <c r="B407" s="292" t="s">
        <v>205</v>
      </c>
      <c r="C407" s="437" t="s">
        <v>163</v>
      </c>
      <c r="D407" s="269">
        <v>95.441299999999998</v>
      </c>
      <c r="E407" s="269"/>
      <c r="F407" s="269" t="s">
        <v>175</v>
      </c>
      <c r="G407" s="269">
        <v>9.5</v>
      </c>
      <c r="H407" s="269">
        <v>9.7240000000000002</v>
      </c>
      <c r="I407" s="438" t="s">
        <v>164</v>
      </c>
      <c r="J407" s="272">
        <v>942051</v>
      </c>
      <c r="K407" s="272">
        <v>942051</v>
      </c>
      <c r="L407" s="272">
        <v>899106.18</v>
      </c>
      <c r="M407" s="293">
        <v>5</v>
      </c>
    </row>
    <row r="408" spans="2:13" s="85" customFormat="1" ht="28.5" x14ac:dyDescent="0.8">
      <c r="B408" s="292" t="s">
        <v>205</v>
      </c>
      <c r="C408" s="437" t="s">
        <v>163</v>
      </c>
      <c r="D408" s="269">
        <v>95.417299999999997</v>
      </c>
      <c r="E408" s="269"/>
      <c r="F408" s="269" t="s">
        <v>176</v>
      </c>
      <c r="G408" s="269">
        <v>9.5</v>
      </c>
      <c r="H408" s="269">
        <v>9.722999999999999</v>
      </c>
      <c r="I408" s="438" t="s">
        <v>164</v>
      </c>
      <c r="J408" s="272">
        <v>98430</v>
      </c>
      <c r="K408" s="272">
        <v>98430</v>
      </c>
      <c r="L408" s="272">
        <v>93919.27</v>
      </c>
      <c r="M408" s="293">
        <v>4</v>
      </c>
    </row>
    <row r="409" spans="2:13" s="85" customFormat="1" ht="28.5" x14ac:dyDescent="0.8">
      <c r="B409" s="292" t="s">
        <v>205</v>
      </c>
      <c r="C409" s="437" t="s">
        <v>163</v>
      </c>
      <c r="D409" s="269">
        <v>92.302899999999994</v>
      </c>
      <c r="E409" s="269"/>
      <c r="F409" s="269" t="s">
        <v>385</v>
      </c>
      <c r="G409" s="269">
        <v>9.5</v>
      </c>
      <c r="H409" s="269">
        <v>9.5530000000000008</v>
      </c>
      <c r="I409" s="438" t="s">
        <v>164</v>
      </c>
      <c r="J409" s="272">
        <v>649535</v>
      </c>
      <c r="K409" s="272">
        <v>649535</v>
      </c>
      <c r="L409" s="272">
        <v>599540.02</v>
      </c>
      <c r="M409" s="293">
        <v>1</v>
      </c>
    </row>
    <row r="410" spans="2:13" s="85" customFormat="1" ht="28.5" x14ac:dyDescent="0.8">
      <c r="B410" s="292" t="s">
        <v>205</v>
      </c>
      <c r="C410" s="437" t="s">
        <v>163</v>
      </c>
      <c r="D410" s="269">
        <v>91.390199999999993</v>
      </c>
      <c r="E410" s="269"/>
      <c r="F410" s="269" t="s">
        <v>178</v>
      </c>
      <c r="G410" s="269">
        <v>9.5</v>
      </c>
      <c r="H410" s="269">
        <v>9.5030000000000001</v>
      </c>
      <c r="I410" s="438" t="s">
        <v>164</v>
      </c>
      <c r="J410" s="272">
        <v>46588</v>
      </c>
      <c r="K410" s="272">
        <v>46588</v>
      </c>
      <c r="L410" s="272">
        <v>42576.9</v>
      </c>
      <c r="M410" s="293">
        <v>1</v>
      </c>
    </row>
    <row r="411" spans="2:13" s="85" customFormat="1" ht="28.5" x14ac:dyDescent="0.8">
      <c r="B411" s="292" t="s">
        <v>205</v>
      </c>
      <c r="C411" s="437" t="s">
        <v>163</v>
      </c>
      <c r="D411" s="269">
        <v>91.368200000000002</v>
      </c>
      <c r="E411" s="269"/>
      <c r="F411" s="269" t="s">
        <v>202</v>
      </c>
      <c r="G411" s="269">
        <v>9.5</v>
      </c>
      <c r="H411" s="269">
        <v>9.5019999999999989</v>
      </c>
      <c r="I411" s="438" t="s">
        <v>164</v>
      </c>
      <c r="J411" s="272">
        <v>43632</v>
      </c>
      <c r="K411" s="272">
        <v>43632</v>
      </c>
      <c r="L411" s="272">
        <v>39865.800000000003</v>
      </c>
      <c r="M411" s="293">
        <v>2</v>
      </c>
    </row>
    <row r="412" spans="2:13" s="85" customFormat="1" ht="28.5" x14ac:dyDescent="0.8">
      <c r="B412" s="292" t="s">
        <v>205</v>
      </c>
      <c r="C412" s="437" t="s">
        <v>163</v>
      </c>
      <c r="D412" s="269">
        <v>91.346199999999996</v>
      </c>
      <c r="E412" s="269"/>
      <c r="F412" s="269" t="s">
        <v>179</v>
      </c>
      <c r="G412" s="269">
        <v>9.5</v>
      </c>
      <c r="H412" s="269">
        <v>9.5009999999999994</v>
      </c>
      <c r="I412" s="438" t="s">
        <v>164</v>
      </c>
      <c r="J412" s="272">
        <v>2010813</v>
      </c>
      <c r="K412" s="272">
        <v>2010813</v>
      </c>
      <c r="L412" s="272">
        <v>1836801.56</v>
      </c>
      <c r="M412" s="293">
        <v>3</v>
      </c>
    </row>
    <row r="413" spans="2:13" s="85" customFormat="1" ht="28.5" x14ac:dyDescent="0.8">
      <c r="B413" s="292" t="s">
        <v>394</v>
      </c>
      <c r="C413" s="437" t="s">
        <v>163</v>
      </c>
      <c r="D413" s="269">
        <v>98.431899999999999</v>
      </c>
      <c r="E413" s="269"/>
      <c r="F413" s="269" t="s">
        <v>323</v>
      </c>
      <c r="G413" s="269">
        <v>7.75</v>
      </c>
      <c r="H413" s="269">
        <v>7.9920000000000009</v>
      </c>
      <c r="I413" s="438" t="s">
        <v>164</v>
      </c>
      <c r="J413" s="272">
        <v>7104</v>
      </c>
      <c r="K413" s="272">
        <v>7104</v>
      </c>
      <c r="L413" s="272">
        <v>6992.6</v>
      </c>
      <c r="M413" s="293">
        <v>1</v>
      </c>
    </row>
    <row r="414" spans="2:13" s="85" customFormat="1" ht="28.5" x14ac:dyDescent="0.8">
      <c r="B414" s="292" t="s">
        <v>275</v>
      </c>
      <c r="C414" s="437" t="s">
        <v>163</v>
      </c>
      <c r="D414" s="269">
        <v>91.764099999999999</v>
      </c>
      <c r="E414" s="269"/>
      <c r="F414" s="269" t="s">
        <v>179</v>
      </c>
      <c r="G414" s="269">
        <v>9</v>
      </c>
      <c r="H414" s="269">
        <v>9.0010000000000012</v>
      </c>
      <c r="I414" s="438" t="s">
        <v>164</v>
      </c>
      <c r="J414" s="272">
        <v>8718</v>
      </c>
      <c r="K414" s="272">
        <v>8718</v>
      </c>
      <c r="L414" s="272">
        <v>8000</v>
      </c>
      <c r="M414" s="293">
        <v>1</v>
      </c>
    </row>
    <row r="415" spans="2:13" s="85" customFormat="1" ht="28.5" x14ac:dyDescent="0.8">
      <c r="B415" s="292" t="s">
        <v>267</v>
      </c>
      <c r="C415" s="437" t="s">
        <v>163</v>
      </c>
      <c r="D415" s="269">
        <v>96.153800000000004</v>
      </c>
      <c r="E415" s="269"/>
      <c r="F415" s="269" t="s">
        <v>177</v>
      </c>
      <c r="G415" s="269">
        <v>8</v>
      </c>
      <c r="H415" s="269">
        <v>8.16</v>
      </c>
      <c r="I415" s="438" t="s">
        <v>164</v>
      </c>
      <c r="J415" s="272">
        <v>100000</v>
      </c>
      <c r="K415" s="272">
        <v>100000</v>
      </c>
      <c r="L415" s="272">
        <v>96153.85</v>
      </c>
      <c r="M415" s="293">
        <v>1</v>
      </c>
    </row>
    <row r="416" spans="2:13" s="85" customFormat="1" ht="28.5" x14ac:dyDescent="0.8">
      <c r="B416" s="292" t="s">
        <v>267</v>
      </c>
      <c r="C416" s="437" t="s">
        <v>163</v>
      </c>
      <c r="D416" s="269">
        <v>96.133300000000006</v>
      </c>
      <c r="E416" s="269"/>
      <c r="F416" s="269" t="s">
        <v>175</v>
      </c>
      <c r="G416" s="269">
        <v>8</v>
      </c>
      <c r="H416" s="269">
        <v>8.1589999999999989</v>
      </c>
      <c r="I416" s="438" t="s">
        <v>164</v>
      </c>
      <c r="J416" s="272">
        <v>50000</v>
      </c>
      <c r="K416" s="272">
        <v>50000</v>
      </c>
      <c r="L416" s="272">
        <v>48066.65</v>
      </c>
      <c r="M416" s="293">
        <v>1</v>
      </c>
    </row>
    <row r="417" spans="2:13" s="85" customFormat="1" ht="28.5" x14ac:dyDescent="0.8">
      <c r="B417" s="292" t="s">
        <v>267</v>
      </c>
      <c r="C417" s="437" t="s">
        <v>163</v>
      </c>
      <c r="D417" s="269">
        <v>92.712299999999999</v>
      </c>
      <c r="E417" s="269"/>
      <c r="F417" s="269" t="s">
        <v>571</v>
      </c>
      <c r="G417" s="269">
        <v>8.6803600000000003</v>
      </c>
      <c r="H417" s="269">
        <v>8.7149999999999999</v>
      </c>
      <c r="I417" s="438" t="s">
        <v>164</v>
      </c>
      <c r="J417" s="272">
        <v>500000</v>
      </c>
      <c r="K417" s="272">
        <v>500000</v>
      </c>
      <c r="L417" s="272">
        <v>463561.5</v>
      </c>
      <c r="M417" s="293">
        <v>1</v>
      </c>
    </row>
    <row r="418" spans="2:13" s="85" customFormat="1" ht="28.5" x14ac:dyDescent="0.8">
      <c r="B418" s="292" t="s">
        <v>267</v>
      </c>
      <c r="C418" s="437" t="s">
        <v>163</v>
      </c>
      <c r="D418" s="269">
        <v>92.015699999999995</v>
      </c>
      <c r="E418" s="269"/>
      <c r="F418" s="269" t="s">
        <v>178</v>
      </c>
      <c r="G418" s="269">
        <v>8.75</v>
      </c>
      <c r="H418" s="269">
        <v>8.7530000000000001</v>
      </c>
      <c r="I418" s="438" t="s">
        <v>164</v>
      </c>
      <c r="J418" s="272">
        <v>27070</v>
      </c>
      <c r="K418" s="272">
        <v>27070</v>
      </c>
      <c r="L418" s="272">
        <v>24908.66</v>
      </c>
      <c r="M418" s="293">
        <v>3</v>
      </c>
    </row>
    <row r="419" spans="2:13" s="85" customFormat="1" ht="28.5" x14ac:dyDescent="0.8">
      <c r="B419" s="292" t="s">
        <v>267</v>
      </c>
      <c r="C419" s="437" t="s">
        <v>163</v>
      </c>
      <c r="D419" s="269">
        <v>91.995099999999994</v>
      </c>
      <c r="E419" s="269"/>
      <c r="F419" s="269" t="s">
        <v>202</v>
      </c>
      <c r="G419" s="269">
        <v>8.75</v>
      </c>
      <c r="H419" s="269">
        <v>8.7520000000000007</v>
      </c>
      <c r="I419" s="438" t="s">
        <v>164</v>
      </c>
      <c r="J419" s="272">
        <v>200000</v>
      </c>
      <c r="K419" s="272">
        <v>200000</v>
      </c>
      <c r="L419" s="272">
        <v>183990.29</v>
      </c>
      <c r="M419" s="293">
        <v>1</v>
      </c>
    </row>
    <row r="420" spans="2:13" s="85" customFormat="1" ht="28.5" x14ac:dyDescent="0.8">
      <c r="B420" s="292" t="s">
        <v>267</v>
      </c>
      <c r="C420" s="437" t="s">
        <v>163</v>
      </c>
      <c r="D420" s="269">
        <v>91.974500000000006</v>
      </c>
      <c r="E420" s="269"/>
      <c r="F420" s="269" t="s">
        <v>179</v>
      </c>
      <c r="G420" s="269">
        <v>8.75</v>
      </c>
      <c r="H420" s="269">
        <v>8.7510000000000012</v>
      </c>
      <c r="I420" s="438" t="s">
        <v>164</v>
      </c>
      <c r="J420" s="272">
        <v>3012000</v>
      </c>
      <c r="K420" s="272">
        <v>3012000</v>
      </c>
      <c r="L420" s="272">
        <v>2770274.32</v>
      </c>
      <c r="M420" s="293">
        <v>5</v>
      </c>
    </row>
    <row r="421" spans="2:13" s="84" customFormat="1" ht="28.5" x14ac:dyDescent="0.8">
      <c r="B421" s="290" t="s">
        <v>168</v>
      </c>
      <c r="C421" s="449"/>
      <c r="D421" s="450"/>
      <c r="E421" s="450"/>
      <c r="F421" s="450"/>
      <c r="G421" s="450"/>
      <c r="H421" s="450"/>
      <c r="I421" s="451"/>
      <c r="J421" s="452">
        <v>17565872</v>
      </c>
      <c r="K421" s="452">
        <v>17565872</v>
      </c>
      <c r="L421" s="452">
        <v>16603105.32</v>
      </c>
      <c r="M421" s="291">
        <v>130</v>
      </c>
    </row>
    <row r="422" spans="2:13" s="84" customFormat="1" ht="28.5" x14ac:dyDescent="0.8">
      <c r="B422" s="290" t="s">
        <v>303</v>
      </c>
      <c r="C422" s="449"/>
      <c r="D422" s="450"/>
      <c r="E422" s="450"/>
      <c r="F422" s="450"/>
      <c r="G422" s="450"/>
      <c r="H422" s="450"/>
      <c r="I422" s="451"/>
      <c r="J422" s="452"/>
      <c r="K422" s="452"/>
      <c r="L422" s="452"/>
      <c r="M422" s="291"/>
    </row>
    <row r="423" spans="2:13" s="85" customFormat="1" ht="28.5" x14ac:dyDescent="0.8">
      <c r="B423" s="292" t="s">
        <v>304</v>
      </c>
      <c r="C423" s="437" t="s">
        <v>163</v>
      </c>
      <c r="D423" s="269">
        <v>99.936499999999995</v>
      </c>
      <c r="E423" s="269">
        <v>8.5</v>
      </c>
      <c r="F423" s="269" t="s">
        <v>359</v>
      </c>
      <c r="G423" s="269">
        <v>8.6</v>
      </c>
      <c r="H423" s="269">
        <v>8.7200000000000006</v>
      </c>
      <c r="I423" s="438" t="s">
        <v>164</v>
      </c>
      <c r="J423" s="272">
        <v>58142.64</v>
      </c>
      <c r="K423" s="272">
        <v>55000</v>
      </c>
      <c r="L423" s="272">
        <v>54965.05</v>
      </c>
      <c r="M423" s="293">
        <v>1</v>
      </c>
    </row>
    <row r="424" spans="2:13" s="85" customFormat="1" ht="28.5" x14ac:dyDescent="0.8">
      <c r="B424" s="292" t="s">
        <v>315</v>
      </c>
      <c r="C424" s="437" t="s">
        <v>163</v>
      </c>
      <c r="D424" s="269">
        <v>99.758099999999999</v>
      </c>
      <c r="E424" s="269">
        <v>8.5</v>
      </c>
      <c r="F424" s="269" t="s">
        <v>279</v>
      </c>
      <c r="G424" s="269">
        <v>10</v>
      </c>
      <c r="H424" s="269">
        <v>10.427</v>
      </c>
      <c r="I424" s="438" t="s">
        <v>164</v>
      </c>
      <c r="J424" s="272">
        <v>152439.39000000001</v>
      </c>
      <c r="K424" s="272">
        <v>150345</v>
      </c>
      <c r="L424" s="272">
        <v>149981.37</v>
      </c>
      <c r="M424" s="293">
        <v>3</v>
      </c>
    </row>
    <row r="425" spans="2:13" s="84" customFormat="1" ht="28.5" x14ac:dyDescent="0.8">
      <c r="B425" s="290" t="s">
        <v>168</v>
      </c>
      <c r="C425" s="449"/>
      <c r="D425" s="450"/>
      <c r="E425" s="450"/>
      <c r="F425" s="450"/>
      <c r="G425" s="450"/>
      <c r="H425" s="450"/>
      <c r="I425" s="451"/>
      <c r="J425" s="452">
        <v>210582.03000000003</v>
      </c>
      <c r="K425" s="452">
        <v>205345</v>
      </c>
      <c r="L425" s="452">
        <v>204946.41999999998</v>
      </c>
      <c r="M425" s="291">
        <v>4</v>
      </c>
    </row>
    <row r="426" spans="2:13" s="84" customFormat="1" ht="28.5" x14ac:dyDescent="0.8">
      <c r="B426" s="290" t="s">
        <v>206</v>
      </c>
      <c r="C426" s="449"/>
      <c r="D426" s="450"/>
      <c r="E426" s="450"/>
      <c r="F426" s="450"/>
      <c r="G426" s="450"/>
      <c r="H426" s="450"/>
      <c r="I426" s="451"/>
      <c r="J426" s="452"/>
      <c r="K426" s="452"/>
      <c r="L426" s="452"/>
      <c r="M426" s="291"/>
    </row>
    <row r="427" spans="2:13" s="85" customFormat="1" ht="28.5" x14ac:dyDescent="0.8">
      <c r="B427" s="292" t="s">
        <v>187</v>
      </c>
      <c r="C427" s="437" t="s">
        <v>163</v>
      </c>
      <c r="D427" s="269">
        <v>101.34180000000001</v>
      </c>
      <c r="E427" s="269">
        <v>8.5</v>
      </c>
      <c r="F427" s="269" t="s">
        <v>572</v>
      </c>
      <c r="G427" s="269">
        <v>8</v>
      </c>
      <c r="H427" s="269">
        <v>8.2432099999999995</v>
      </c>
      <c r="I427" s="438" t="s">
        <v>170</v>
      </c>
      <c r="J427" s="272">
        <v>50220</v>
      </c>
      <c r="K427" s="272">
        <v>50220</v>
      </c>
      <c r="L427" s="272">
        <v>50893.86</v>
      </c>
      <c r="M427" s="293">
        <v>1</v>
      </c>
    </row>
    <row r="428" spans="2:13" s="85" customFormat="1" ht="28.5" x14ac:dyDescent="0.8">
      <c r="B428" s="292" t="s">
        <v>187</v>
      </c>
      <c r="C428" s="437" t="s">
        <v>163</v>
      </c>
      <c r="D428" s="269">
        <v>99.585599999999999</v>
      </c>
      <c r="E428" s="269">
        <v>8.5</v>
      </c>
      <c r="F428" s="269" t="s">
        <v>573</v>
      </c>
      <c r="G428" s="269">
        <v>8.75</v>
      </c>
      <c r="H428" s="269">
        <v>9.0413099999999993</v>
      </c>
      <c r="I428" s="438" t="s">
        <v>170</v>
      </c>
      <c r="J428" s="272">
        <v>49980</v>
      </c>
      <c r="K428" s="272">
        <v>49980</v>
      </c>
      <c r="L428" s="272">
        <v>49772.88</v>
      </c>
      <c r="M428" s="293">
        <v>1</v>
      </c>
    </row>
    <row r="429" spans="2:13" s="85" customFormat="1" ht="28.5" x14ac:dyDescent="0.8">
      <c r="B429" s="292" t="s">
        <v>187</v>
      </c>
      <c r="C429" s="437" t="s">
        <v>163</v>
      </c>
      <c r="D429" s="269">
        <v>99.533199999999994</v>
      </c>
      <c r="E429" s="269">
        <v>8.5</v>
      </c>
      <c r="F429" s="269" t="s">
        <v>574</v>
      </c>
      <c r="G429" s="269">
        <v>8.75</v>
      </c>
      <c r="H429" s="269">
        <v>9.0413099999999993</v>
      </c>
      <c r="I429" s="438" t="s">
        <v>170</v>
      </c>
      <c r="J429" s="272">
        <v>49980</v>
      </c>
      <c r="K429" s="272">
        <v>49980</v>
      </c>
      <c r="L429" s="272">
        <v>49746.71</v>
      </c>
      <c r="M429" s="293">
        <v>1</v>
      </c>
    </row>
    <row r="430" spans="2:13" s="85" customFormat="1" ht="28.5" x14ac:dyDescent="0.8">
      <c r="B430" s="292" t="s">
        <v>187</v>
      </c>
      <c r="C430" s="437" t="s">
        <v>163</v>
      </c>
      <c r="D430" s="269">
        <v>99.481899999999996</v>
      </c>
      <c r="E430" s="269">
        <v>8.5</v>
      </c>
      <c r="F430" s="269" t="s">
        <v>575</v>
      </c>
      <c r="G430" s="269">
        <v>8.75</v>
      </c>
      <c r="H430" s="269">
        <v>9.0413099999999993</v>
      </c>
      <c r="I430" s="438" t="s">
        <v>170</v>
      </c>
      <c r="J430" s="272">
        <v>49980</v>
      </c>
      <c r="K430" s="272">
        <v>49980</v>
      </c>
      <c r="L430" s="272">
        <v>49721.1</v>
      </c>
      <c r="M430" s="293">
        <v>1</v>
      </c>
    </row>
    <row r="431" spans="2:13" s="85" customFormat="1" ht="28.5" x14ac:dyDescent="0.8">
      <c r="B431" s="292" t="s">
        <v>187</v>
      </c>
      <c r="C431" s="437" t="s">
        <v>163</v>
      </c>
      <c r="D431" s="269">
        <v>99.431799999999996</v>
      </c>
      <c r="E431" s="269">
        <v>8.5</v>
      </c>
      <c r="F431" s="269" t="s">
        <v>314</v>
      </c>
      <c r="G431" s="269">
        <v>8.75</v>
      </c>
      <c r="H431" s="269">
        <v>9.0413099999999993</v>
      </c>
      <c r="I431" s="438" t="s">
        <v>170</v>
      </c>
      <c r="J431" s="272">
        <v>83300</v>
      </c>
      <c r="K431" s="272">
        <v>83300</v>
      </c>
      <c r="L431" s="272">
        <v>82826.73</v>
      </c>
      <c r="M431" s="293">
        <v>1</v>
      </c>
    </row>
    <row r="432" spans="2:13" s="85" customFormat="1" ht="28.5" x14ac:dyDescent="0.8">
      <c r="B432" s="292" t="s">
        <v>188</v>
      </c>
      <c r="C432" s="437" t="s">
        <v>163</v>
      </c>
      <c r="D432" s="269">
        <v>99.991699999999994</v>
      </c>
      <c r="E432" s="269">
        <v>9</v>
      </c>
      <c r="F432" s="269" t="s">
        <v>395</v>
      </c>
      <c r="G432" s="269">
        <v>9.5</v>
      </c>
      <c r="H432" s="269">
        <v>9.8438199999999991</v>
      </c>
      <c r="I432" s="438" t="s">
        <v>170</v>
      </c>
      <c r="J432" s="272">
        <v>26250</v>
      </c>
      <c r="K432" s="272">
        <v>26250</v>
      </c>
      <c r="L432" s="272">
        <v>26247.83</v>
      </c>
      <c r="M432" s="293">
        <v>1</v>
      </c>
    </row>
    <row r="433" spans="2:13" s="85" customFormat="1" ht="28.5" x14ac:dyDescent="0.8">
      <c r="B433" s="292" t="s">
        <v>188</v>
      </c>
      <c r="C433" s="437" t="s">
        <v>163</v>
      </c>
      <c r="D433" s="269">
        <v>99.969499999999996</v>
      </c>
      <c r="E433" s="269">
        <v>9</v>
      </c>
      <c r="F433" s="269" t="s">
        <v>423</v>
      </c>
      <c r="G433" s="269">
        <v>9.5</v>
      </c>
      <c r="H433" s="269">
        <v>9.8438199999999991</v>
      </c>
      <c r="I433" s="438" t="s">
        <v>170</v>
      </c>
      <c r="J433" s="272">
        <v>10000</v>
      </c>
      <c r="K433" s="272">
        <v>10000</v>
      </c>
      <c r="L433" s="272">
        <v>9996.9599999999991</v>
      </c>
      <c r="M433" s="293">
        <v>1</v>
      </c>
    </row>
    <row r="434" spans="2:13" s="85" customFormat="1" ht="28.5" x14ac:dyDescent="0.8">
      <c r="B434" s="292" t="s">
        <v>188</v>
      </c>
      <c r="C434" s="437" t="s">
        <v>163</v>
      </c>
      <c r="D434" s="269">
        <v>99.869799999999998</v>
      </c>
      <c r="E434" s="269">
        <v>9</v>
      </c>
      <c r="F434" s="269" t="s">
        <v>411</v>
      </c>
      <c r="G434" s="269">
        <v>9.5</v>
      </c>
      <c r="H434" s="269">
        <v>9.8438199999999991</v>
      </c>
      <c r="I434" s="438" t="s">
        <v>170</v>
      </c>
      <c r="J434" s="272">
        <v>26250</v>
      </c>
      <c r="K434" s="272">
        <v>26250</v>
      </c>
      <c r="L434" s="272">
        <v>26215.83</v>
      </c>
      <c r="M434" s="293">
        <v>1</v>
      </c>
    </row>
    <row r="435" spans="2:13" s="85" customFormat="1" ht="28.5" x14ac:dyDescent="0.8">
      <c r="B435" s="292" t="s">
        <v>188</v>
      </c>
      <c r="C435" s="437" t="s">
        <v>163</v>
      </c>
      <c r="D435" s="269">
        <v>99.847999999999999</v>
      </c>
      <c r="E435" s="269">
        <v>9</v>
      </c>
      <c r="F435" s="269" t="s">
        <v>426</v>
      </c>
      <c r="G435" s="269">
        <v>9.5</v>
      </c>
      <c r="H435" s="269">
        <v>9.8438199999999991</v>
      </c>
      <c r="I435" s="438" t="s">
        <v>170</v>
      </c>
      <c r="J435" s="272">
        <v>10000</v>
      </c>
      <c r="K435" s="272">
        <v>10000</v>
      </c>
      <c r="L435" s="272">
        <v>9984.81</v>
      </c>
      <c r="M435" s="293">
        <v>1</v>
      </c>
    </row>
    <row r="436" spans="2:13" s="85" customFormat="1" ht="28.5" x14ac:dyDescent="0.8">
      <c r="B436" s="292" t="s">
        <v>188</v>
      </c>
      <c r="C436" s="437" t="s">
        <v>163</v>
      </c>
      <c r="D436" s="269">
        <v>99.750600000000006</v>
      </c>
      <c r="E436" s="269">
        <v>9</v>
      </c>
      <c r="F436" s="269" t="s">
        <v>401</v>
      </c>
      <c r="G436" s="269">
        <v>9.5</v>
      </c>
      <c r="H436" s="269">
        <v>9.8438199999999991</v>
      </c>
      <c r="I436" s="438" t="s">
        <v>170</v>
      </c>
      <c r="J436" s="272">
        <v>26250</v>
      </c>
      <c r="K436" s="272">
        <v>26250</v>
      </c>
      <c r="L436" s="272">
        <v>26184.560000000001</v>
      </c>
      <c r="M436" s="293">
        <v>1</v>
      </c>
    </row>
    <row r="437" spans="2:13" s="85" customFormat="1" ht="28.5" x14ac:dyDescent="0.8">
      <c r="B437" s="292" t="s">
        <v>188</v>
      </c>
      <c r="C437" s="437" t="s">
        <v>163</v>
      </c>
      <c r="D437" s="269">
        <v>99.729399999999998</v>
      </c>
      <c r="E437" s="269">
        <v>9</v>
      </c>
      <c r="F437" s="269" t="s">
        <v>398</v>
      </c>
      <c r="G437" s="269">
        <v>9.5</v>
      </c>
      <c r="H437" s="269">
        <v>9.8438199999999991</v>
      </c>
      <c r="I437" s="438" t="s">
        <v>170</v>
      </c>
      <c r="J437" s="272">
        <v>10000</v>
      </c>
      <c r="K437" s="272">
        <v>10000</v>
      </c>
      <c r="L437" s="272">
        <v>9972.94</v>
      </c>
      <c r="M437" s="293">
        <v>1</v>
      </c>
    </row>
    <row r="438" spans="2:13" s="85" customFormat="1" ht="28.5" x14ac:dyDescent="0.8">
      <c r="B438" s="292" t="s">
        <v>188</v>
      </c>
      <c r="C438" s="437" t="s">
        <v>163</v>
      </c>
      <c r="D438" s="269">
        <v>99.634299999999996</v>
      </c>
      <c r="E438" s="269">
        <v>9</v>
      </c>
      <c r="F438" s="269" t="s">
        <v>298</v>
      </c>
      <c r="G438" s="269">
        <v>9.5</v>
      </c>
      <c r="H438" s="269">
        <v>9.8438199999999991</v>
      </c>
      <c r="I438" s="438" t="s">
        <v>170</v>
      </c>
      <c r="J438" s="272">
        <v>26250</v>
      </c>
      <c r="K438" s="272">
        <v>26250</v>
      </c>
      <c r="L438" s="272">
        <v>26154.02</v>
      </c>
      <c r="M438" s="293">
        <v>1</v>
      </c>
    </row>
    <row r="439" spans="2:13" s="85" customFormat="1" ht="28.5" x14ac:dyDescent="0.8">
      <c r="B439" s="292" t="s">
        <v>188</v>
      </c>
      <c r="C439" s="437" t="s">
        <v>163</v>
      </c>
      <c r="D439" s="269">
        <v>99.613399999999999</v>
      </c>
      <c r="E439" s="269">
        <v>9</v>
      </c>
      <c r="F439" s="269" t="s">
        <v>576</v>
      </c>
      <c r="G439" s="269">
        <v>9.5</v>
      </c>
      <c r="H439" s="269">
        <v>9.8438199999999991</v>
      </c>
      <c r="I439" s="438" t="s">
        <v>170</v>
      </c>
      <c r="J439" s="272">
        <v>10000</v>
      </c>
      <c r="K439" s="272">
        <v>10000</v>
      </c>
      <c r="L439" s="272">
        <v>9961.35</v>
      </c>
      <c r="M439" s="293">
        <v>1</v>
      </c>
    </row>
    <row r="440" spans="2:13" s="85" customFormat="1" ht="28.5" x14ac:dyDescent="0.8">
      <c r="B440" s="292" t="s">
        <v>188</v>
      </c>
      <c r="C440" s="437" t="s">
        <v>163</v>
      </c>
      <c r="D440" s="269">
        <v>99.520600000000002</v>
      </c>
      <c r="E440" s="269">
        <v>9</v>
      </c>
      <c r="F440" s="269" t="s">
        <v>577</v>
      </c>
      <c r="G440" s="269">
        <v>9.5</v>
      </c>
      <c r="H440" s="269">
        <v>9.8438199999999991</v>
      </c>
      <c r="I440" s="438" t="s">
        <v>170</v>
      </c>
      <c r="J440" s="272">
        <v>26250</v>
      </c>
      <c r="K440" s="272">
        <v>26250</v>
      </c>
      <c r="L440" s="272">
        <v>26124.18</v>
      </c>
      <c r="M440" s="293">
        <v>1</v>
      </c>
    </row>
    <row r="441" spans="2:13" s="85" customFormat="1" ht="28.5" x14ac:dyDescent="0.8">
      <c r="B441" s="292" t="s">
        <v>188</v>
      </c>
      <c r="C441" s="437" t="s">
        <v>163</v>
      </c>
      <c r="D441" s="269">
        <v>99.500200000000007</v>
      </c>
      <c r="E441" s="269">
        <v>9</v>
      </c>
      <c r="F441" s="269" t="s">
        <v>320</v>
      </c>
      <c r="G441" s="269">
        <v>9.5</v>
      </c>
      <c r="H441" s="269">
        <v>9.8438199999999991</v>
      </c>
      <c r="I441" s="438" t="s">
        <v>170</v>
      </c>
      <c r="J441" s="272">
        <v>10000</v>
      </c>
      <c r="K441" s="272">
        <v>10000</v>
      </c>
      <c r="L441" s="272">
        <v>9950.02</v>
      </c>
      <c r="M441" s="293">
        <v>1</v>
      </c>
    </row>
    <row r="442" spans="2:13" s="85" customFormat="1" ht="28.5" x14ac:dyDescent="0.8">
      <c r="B442" s="292" t="s">
        <v>188</v>
      </c>
      <c r="C442" s="437" t="s">
        <v>163</v>
      </c>
      <c r="D442" s="269">
        <v>99.409599999999998</v>
      </c>
      <c r="E442" s="269">
        <v>9</v>
      </c>
      <c r="F442" s="269" t="s">
        <v>578</v>
      </c>
      <c r="G442" s="269">
        <v>9.5</v>
      </c>
      <c r="H442" s="269">
        <v>9.8438199999999991</v>
      </c>
      <c r="I442" s="438" t="s">
        <v>170</v>
      </c>
      <c r="J442" s="272">
        <v>26250</v>
      </c>
      <c r="K442" s="272">
        <v>26250</v>
      </c>
      <c r="L442" s="272">
        <v>26095.040000000001</v>
      </c>
      <c r="M442" s="293">
        <v>1</v>
      </c>
    </row>
    <row r="443" spans="2:13" s="85" customFormat="1" ht="28.5" x14ac:dyDescent="0.8">
      <c r="B443" s="292" t="s">
        <v>188</v>
      </c>
      <c r="C443" s="437" t="s">
        <v>163</v>
      </c>
      <c r="D443" s="269">
        <v>99.389600000000002</v>
      </c>
      <c r="E443" s="269">
        <v>9</v>
      </c>
      <c r="F443" s="269" t="s">
        <v>579</v>
      </c>
      <c r="G443" s="269">
        <v>9.5</v>
      </c>
      <c r="H443" s="269">
        <v>9.8438199999999991</v>
      </c>
      <c r="I443" s="438" t="s">
        <v>170</v>
      </c>
      <c r="J443" s="272">
        <v>10000</v>
      </c>
      <c r="K443" s="272">
        <v>10000</v>
      </c>
      <c r="L443" s="272">
        <v>9938.9599999999991</v>
      </c>
      <c r="M443" s="293">
        <v>1</v>
      </c>
    </row>
    <row r="444" spans="2:13" s="85" customFormat="1" ht="28.5" x14ac:dyDescent="0.8">
      <c r="B444" s="292" t="s">
        <v>188</v>
      </c>
      <c r="C444" s="437" t="s">
        <v>163</v>
      </c>
      <c r="D444" s="269">
        <v>99.301199999999994</v>
      </c>
      <c r="E444" s="269">
        <v>9</v>
      </c>
      <c r="F444" s="269" t="s">
        <v>580</v>
      </c>
      <c r="G444" s="269">
        <v>9.5</v>
      </c>
      <c r="H444" s="269">
        <v>9.8438199999999991</v>
      </c>
      <c r="I444" s="438" t="s">
        <v>170</v>
      </c>
      <c r="J444" s="272">
        <v>26250</v>
      </c>
      <c r="K444" s="272">
        <v>26250</v>
      </c>
      <c r="L444" s="272">
        <v>26066.58</v>
      </c>
      <c r="M444" s="293">
        <v>1</v>
      </c>
    </row>
    <row r="445" spans="2:13" s="85" customFormat="1" ht="28.5" x14ac:dyDescent="0.8">
      <c r="B445" s="292" t="s">
        <v>188</v>
      </c>
      <c r="C445" s="437" t="s">
        <v>163</v>
      </c>
      <c r="D445" s="269">
        <v>99.281499999999994</v>
      </c>
      <c r="E445" s="269">
        <v>9</v>
      </c>
      <c r="F445" s="269" t="s">
        <v>581</v>
      </c>
      <c r="G445" s="269">
        <v>9.5</v>
      </c>
      <c r="H445" s="269">
        <v>9.8438199999999991</v>
      </c>
      <c r="I445" s="438" t="s">
        <v>170</v>
      </c>
      <c r="J445" s="272">
        <v>10000</v>
      </c>
      <c r="K445" s="272">
        <v>10000</v>
      </c>
      <c r="L445" s="272">
        <v>9928.16</v>
      </c>
      <c r="M445" s="293">
        <v>1</v>
      </c>
    </row>
    <row r="446" spans="2:13" s="85" customFormat="1" ht="28.5" x14ac:dyDescent="0.8">
      <c r="B446" s="292" t="s">
        <v>188</v>
      </c>
      <c r="C446" s="437" t="s">
        <v>163</v>
      </c>
      <c r="D446" s="269">
        <v>99.195300000000003</v>
      </c>
      <c r="E446" s="269">
        <v>9</v>
      </c>
      <c r="F446" s="269" t="s">
        <v>582</v>
      </c>
      <c r="G446" s="269">
        <v>9.5</v>
      </c>
      <c r="H446" s="269">
        <v>9.8438199999999991</v>
      </c>
      <c r="I446" s="438" t="s">
        <v>170</v>
      </c>
      <c r="J446" s="272">
        <v>26250</v>
      </c>
      <c r="K446" s="272">
        <v>26250</v>
      </c>
      <c r="L446" s="272">
        <v>26038.77</v>
      </c>
      <c r="M446" s="293">
        <v>1</v>
      </c>
    </row>
    <row r="447" spans="2:13" s="85" customFormat="1" ht="28.5" x14ac:dyDescent="0.8">
      <c r="B447" s="292" t="s">
        <v>188</v>
      </c>
      <c r="C447" s="437" t="s">
        <v>163</v>
      </c>
      <c r="D447" s="269">
        <v>99.176000000000002</v>
      </c>
      <c r="E447" s="269">
        <v>9</v>
      </c>
      <c r="F447" s="269" t="s">
        <v>583</v>
      </c>
      <c r="G447" s="269">
        <v>9.5</v>
      </c>
      <c r="H447" s="269">
        <v>9.8438199999999991</v>
      </c>
      <c r="I447" s="438" t="s">
        <v>170</v>
      </c>
      <c r="J447" s="272">
        <v>10000</v>
      </c>
      <c r="K447" s="272">
        <v>10000</v>
      </c>
      <c r="L447" s="272">
        <v>9917.61</v>
      </c>
      <c r="M447" s="293">
        <v>1</v>
      </c>
    </row>
    <row r="448" spans="2:13" s="85" customFormat="1" ht="28.5" x14ac:dyDescent="0.8">
      <c r="B448" s="292" t="s">
        <v>188</v>
      </c>
      <c r="C448" s="437" t="s">
        <v>163</v>
      </c>
      <c r="D448" s="269">
        <v>99.091800000000006</v>
      </c>
      <c r="E448" s="269">
        <v>9</v>
      </c>
      <c r="F448" s="269" t="s">
        <v>584</v>
      </c>
      <c r="G448" s="269">
        <v>9.5</v>
      </c>
      <c r="H448" s="269">
        <v>9.8438199999999991</v>
      </c>
      <c r="I448" s="438" t="s">
        <v>170</v>
      </c>
      <c r="J448" s="272">
        <v>26250</v>
      </c>
      <c r="K448" s="272">
        <v>26250</v>
      </c>
      <c r="L448" s="272">
        <v>26011.61</v>
      </c>
      <c r="M448" s="293">
        <v>1</v>
      </c>
    </row>
    <row r="449" spans="2:13" s="85" customFormat="1" ht="28.5" x14ac:dyDescent="0.8">
      <c r="B449" s="292" t="s">
        <v>188</v>
      </c>
      <c r="C449" s="437" t="s">
        <v>163</v>
      </c>
      <c r="D449" s="269">
        <v>99.072900000000004</v>
      </c>
      <c r="E449" s="269">
        <v>9</v>
      </c>
      <c r="F449" s="269" t="s">
        <v>585</v>
      </c>
      <c r="G449" s="269">
        <v>9.5</v>
      </c>
      <c r="H449" s="269">
        <v>9.8438199999999991</v>
      </c>
      <c r="I449" s="438" t="s">
        <v>170</v>
      </c>
      <c r="J449" s="272">
        <v>10000</v>
      </c>
      <c r="K449" s="272">
        <v>10000</v>
      </c>
      <c r="L449" s="272">
        <v>9907.2999999999993</v>
      </c>
      <c r="M449" s="293">
        <v>1</v>
      </c>
    </row>
    <row r="450" spans="2:13" s="85" customFormat="1" ht="28.5" x14ac:dyDescent="0.8">
      <c r="B450" s="292" t="s">
        <v>188</v>
      </c>
      <c r="C450" s="437" t="s">
        <v>163</v>
      </c>
      <c r="D450" s="269">
        <v>98.990700000000004</v>
      </c>
      <c r="E450" s="269">
        <v>9</v>
      </c>
      <c r="F450" s="269" t="s">
        <v>378</v>
      </c>
      <c r="G450" s="269">
        <v>9.5</v>
      </c>
      <c r="H450" s="269">
        <v>9.8438199999999991</v>
      </c>
      <c r="I450" s="438" t="s">
        <v>170</v>
      </c>
      <c r="J450" s="272">
        <v>26250</v>
      </c>
      <c r="K450" s="272">
        <v>26250</v>
      </c>
      <c r="L450" s="272">
        <v>25985.08</v>
      </c>
      <c r="M450" s="293">
        <v>1</v>
      </c>
    </row>
    <row r="451" spans="2:13" s="85" customFormat="1" ht="28.5" x14ac:dyDescent="0.8">
      <c r="B451" s="292" t="s">
        <v>188</v>
      </c>
      <c r="C451" s="437" t="s">
        <v>163</v>
      </c>
      <c r="D451" s="269">
        <v>98.972200000000001</v>
      </c>
      <c r="E451" s="269">
        <v>9</v>
      </c>
      <c r="F451" s="269" t="s">
        <v>586</v>
      </c>
      <c r="G451" s="269">
        <v>9.5</v>
      </c>
      <c r="H451" s="269">
        <v>9.8438199999999991</v>
      </c>
      <c r="I451" s="438" t="s">
        <v>170</v>
      </c>
      <c r="J451" s="272">
        <v>10000</v>
      </c>
      <c r="K451" s="272">
        <v>10000</v>
      </c>
      <c r="L451" s="272">
        <v>9897.23</v>
      </c>
      <c r="M451" s="293">
        <v>1</v>
      </c>
    </row>
    <row r="452" spans="2:13" s="85" customFormat="1" ht="28.5" x14ac:dyDescent="0.8">
      <c r="B452" s="292" t="s">
        <v>188</v>
      </c>
      <c r="C452" s="437" t="s">
        <v>163</v>
      </c>
      <c r="D452" s="269">
        <v>98.891999999999996</v>
      </c>
      <c r="E452" s="269">
        <v>9</v>
      </c>
      <c r="F452" s="269" t="s">
        <v>587</v>
      </c>
      <c r="G452" s="269">
        <v>9.5</v>
      </c>
      <c r="H452" s="269">
        <v>9.8438199999999991</v>
      </c>
      <c r="I452" s="438" t="s">
        <v>170</v>
      </c>
      <c r="J452" s="272">
        <v>26250</v>
      </c>
      <c r="K452" s="272">
        <v>26250</v>
      </c>
      <c r="L452" s="272">
        <v>25959.17</v>
      </c>
      <c r="M452" s="293">
        <v>1</v>
      </c>
    </row>
    <row r="453" spans="2:13" s="85" customFormat="1" ht="28.5" x14ac:dyDescent="0.8">
      <c r="B453" s="292" t="s">
        <v>188</v>
      </c>
      <c r="C453" s="437" t="s">
        <v>163</v>
      </c>
      <c r="D453" s="269">
        <v>98.873900000000006</v>
      </c>
      <c r="E453" s="269">
        <v>9</v>
      </c>
      <c r="F453" s="269" t="s">
        <v>588</v>
      </c>
      <c r="G453" s="269">
        <v>9.5</v>
      </c>
      <c r="H453" s="269">
        <v>9.8438199999999991</v>
      </c>
      <c r="I453" s="438" t="s">
        <v>170</v>
      </c>
      <c r="J453" s="272">
        <v>10000</v>
      </c>
      <c r="K453" s="272">
        <v>10000</v>
      </c>
      <c r="L453" s="272">
        <v>9887.39</v>
      </c>
      <c r="M453" s="293">
        <v>1</v>
      </c>
    </row>
    <row r="454" spans="2:13" s="85" customFormat="1" ht="28.5" x14ac:dyDescent="0.8">
      <c r="B454" s="292" t="s">
        <v>188</v>
      </c>
      <c r="C454" s="437" t="s">
        <v>163</v>
      </c>
      <c r="D454" s="269">
        <v>98.795599999999993</v>
      </c>
      <c r="E454" s="269">
        <v>9</v>
      </c>
      <c r="F454" s="269" t="s">
        <v>264</v>
      </c>
      <c r="G454" s="269">
        <v>9.5</v>
      </c>
      <c r="H454" s="269">
        <v>9.8438199999999991</v>
      </c>
      <c r="I454" s="438" t="s">
        <v>170</v>
      </c>
      <c r="J454" s="272">
        <v>26250</v>
      </c>
      <c r="K454" s="272">
        <v>26250</v>
      </c>
      <c r="L454" s="272">
        <v>25933.86</v>
      </c>
      <c r="M454" s="293">
        <v>1</v>
      </c>
    </row>
    <row r="455" spans="2:13" s="85" customFormat="1" ht="28.5" x14ac:dyDescent="0.8">
      <c r="B455" s="292" t="s">
        <v>188</v>
      </c>
      <c r="C455" s="437" t="s">
        <v>163</v>
      </c>
      <c r="D455" s="269">
        <v>98.777799999999999</v>
      </c>
      <c r="E455" s="269">
        <v>9</v>
      </c>
      <c r="F455" s="269" t="s">
        <v>357</v>
      </c>
      <c r="G455" s="269">
        <v>9.5</v>
      </c>
      <c r="H455" s="269">
        <v>9.8438199999999991</v>
      </c>
      <c r="I455" s="438" t="s">
        <v>170</v>
      </c>
      <c r="J455" s="272">
        <v>10000</v>
      </c>
      <c r="K455" s="272">
        <v>10000</v>
      </c>
      <c r="L455" s="272">
        <v>9877.7800000000007</v>
      </c>
      <c r="M455" s="293">
        <v>1</v>
      </c>
    </row>
    <row r="456" spans="2:13" s="85" customFormat="1" ht="28.5" x14ac:dyDescent="0.8">
      <c r="B456" s="292" t="s">
        <v>188</v>
      </c>
      <c r="C456" s="437" t="s">
        <v>163</v>
      </c>
      <c r="D456" s="269">
        <v>98.701400000000007</v>
      </c>
      <c r="E456" s="269">
        <v>9</v>
      </c>
      <c r="F456" s="269" t="s">
        <v>339</v>
      </c>
      <c r="G456" s="269">
        <v>9.5</v>
      </c>
      <c r="H456" s="269">
        <v>9.8438199999999991</v>
      </c>
      <c r="I456" s="438" t="s">
        <v>170</v>
      </c>
      <c r="J456" s="272">
        <v>26250</v>
      </c>
      <c r="K456" s="272">
        <v>26250</v>
      </c>
      <c r="L456" s="272">
        <v>25909.13</v>
      </c>
      <c r="M456" s="293">
        <v>1</v>
      </c>
    </row>
    <row r="457" spans="2:13" s="85" customFormat="1" ht="28.5" x14ac:dyDescent="0.8">
      <c r="B457" s="292" t="s">
        <v>188</v>
      </c>
      <c r="C457" s="437" t="s">
        <v>163</v>
      </c>
      <c r="D457" s="269">
        <v>98.683899999999994</v>
      </c>
      <c r="E457" s="269">
        <v>9</v>
      </c>
      <c r="F457" s="269" t="s">
        <v>589</v>
      </c>
      <c r="G457" s="269">
        <v>9.5</v>
      </c>
      <c r="H457" s="269">
        <v>9.8438199999999991</v>
      </c>
      <c r="I457" s="438" t="s">
        <v>170</v>
      </c>
      <c r="J457" s="272">
        <v>10000</v>
      </c>
      <c r="K457" s="272">
        <v>10000</v>
      </c>
      <c r="L457" s="272">
        <v>9868.4</v>
      </c>
      <c r="M457" s="293">
        <v>1</v>
      </c>
    </row>
    <row r="458" spans="2:13" s="85" customFormat="1" ht="28.5" x14ac:dyDescent="0.8">
      <c r="B458" s="292" t="s">
        <v>188</v>
      </c>
      <c r="C458" s="437" t="s">
        <v>163</v>
      </c>
      <c r="D458" s="269">
        <v>98.609399999999994</v>
      </c>
      <c r="E458" s="269">
        <v>9</v>
      </c>
      <c r="F458" s="269" t="s">
        <v>590</v>
      </c>
      <c r="G458" s="269">
        <v>9.5</v>
      </c>
      <c r="H458" s="269">
        <v>9.8438199999999991</v>
      </c>
      <c r="I458" s="438" t="s">
        <v>170</v>
      </c>
      <c r="J458" s="272">
        <v>26250</v>
      </c>
      <c r="K458" s="272">
        <v>26250</v>
      </c>
      <c r="L458" s="272">
        <v>25884.98</v>
      </c>
      <c r="M458" s="293">
        <v>1</v>
      </c>
    </row>
    <row r="459" spans="2:13" s="85" customFormat="1" ht="28.5" x14ac:dyDescent="0.8">
      <c r="B459" s="292" t="s">
        <v>188</v>
      </c>
      <c r="C459" s="437" t="s">
        <v>163</v>
      </c>
      <c r="D459" s="269">
        <v>98.592299999999994</v>
      </c>
      <c r="E459" s="269">
        <v>9</v>
      </c>
      <c r="F459" s="269" t="s">
        <v>591</v>
      </c>
      <c r="G459" s="269">
        <v>9.5</v>
      </c>
      <c r="H459" s="269">
        <v>9.8438199999999991</v>
      </c>
      <c r="I459" s="438" t="s">
        <v>170</v>
      </c>
      <c r="J459" s="272">
        <v>10000</v>
      </c>
      <c r="K459" s="272">
        <v>10000</v>
      </c>
      <c r="L459" s="272">
        <v>9859.23</v>
      </c>
      <c r="M459" s="293">
        <v>1</v>
      </c>
    </row>
    <row r="460" spans="2:13" s="85" customFormat="1" ht="28.5" x14ac:dyDescent="0.8">
      <c r="B460" s="292" t="s">
        <v>188</v>
      </c>
      <c r="C460" s="437" t="s">
        <v>163</v>
      </c>
      <c r="D460" s="269">
        <v>98.519499999999994</v>
      </c>
      <c r="E460" s="269">
        <v>9</v>
      </c>
      <c r="F460" s="269" t="s">
        <v>592</v>
      </c>
      <c r="G460" s="269">
        <v>9.5</v>
      </c>
      <c r="H460" s="269">
        <v>9.8438199999999991</v>
      </c>
      <c r="I460" s="438" t="s">
        <v>170</v>
      </c>
      <c r="J460" s="272">
        <v>26250</v>
      </c>
      <c r="K460" s="272">
        <v>26250</v>
      </c>
      <c r="L460" s="272">
        <v>25861.39</v>
      </c>
      <c r="M460" s="293">
        <v>1</v>
      </c>
    </row>
    <row r="461" spans="2:13" s="85" customFormat="1" ht="28.5" x14ac:dyDescent="0.8">
      <c r="B461" s="292" t="s">
        <v>188</v>
      </c>
      <c r="C461" s="437" t="s">
        <v>163</v>
      </c>
      <c r="D461" s="269">
        <v>98.502700000000004</v>
      </c>
      <c r="E461" s="269">
        <v>9</v>
      </c>
      <c r="F461" s="269" t="s">
        <v>593</v>
      </c>
      <c r="G461" s="269">
        <v>9.5</v>
      </c>
      <c r="H461" s="269">
        <v>9.8438199999999991</v>
      </c>
      <c r="I461" s="438" t="s">
        <v>170</v>
      </c>
      <c r="J461" s="272">
        <v>10000</v>
      </c>
      <c r="K461" s="272">
        <v>10000</v>
      </c>
      <c r="L461" s="272">
        <v>9850.2800000000007</v>
      </c>
      <c r="M461" s="293">
        <v>1</v>
      </c>
    </row>
    <row r="462" spans="2:13" s="85" customFormat="1" ht="28.5" x14ac:dyDescent="0.8">
      <c r="B462" s="292" t="s">
        <v>188</v>
      </c>
      <c r="C462" s="437" t="s">
        <v>163</v>
      </c>
      <c r="D462" s="269">
        <v>98.431700000000006</v>
      </c>
      <c r="E462" s="269">
        <v>9</v>
      </c>
      <c r="F462" s="269" t="s">
        <v>594</v>
      </c>
      <c r="G462" s="269">
        <v>9.5</v>
      </c>
      <c r="H462" s="269">
        <v>9.8438199999999991</v>
      </c>
      <c r="I462" s="438" t="s">
        <v>170</v>
      </c>
      <c r="J462" s="272">
        <v>26250</v>
      </c>
      <c r="K462" s="272">
        <v>26250</v>
      </c>
      <c r="L462" s="272">
        <v>25838.34</v>
      </c>
      <c r="M462" s="293">
        <v>1</v>
      </c>
    </row>
    <row r="463" spans="2:13" s="85" customFormat="1" ht="28.5" x14ac:dyDescent="0.8">
      <c r="B463" s="292" t="s">
        <v>188</v>
      </c>
      <c r="C463" s="437" t="s">
        <v>163</v>
      </c>
      <c r="D463" s="269">
        <v>98.415199999999999</v>
      </c>
      <c r="E463" s="269">
        <v>9</v>
      </c>
      <c r="F463" s="269" t="s">
        <v>595</v>
      </c>
      <c r="G463" s="269">
        <v>9.5</v>
      </c>
      <c r="H463" s="269">
        <v>9.8438199999999991</v>
      </c>
      <c r="I463" s="438" t="s">
        <v>170</v>
      </c>
      <c r="J463" s="272">
        <v>10000</v>
      </c>
      <c r="K463" s="272">
        <v>10000</v>
      </c>
      <c r="L463" s="272">
        <v>9841.5300000000007</v>
      </c>
      <c r="M463" s="293">
        <v>1</v>
      </c>
    </row>
    <row r="464" spans="2:13" s="85" customFormat="1" ht="28.5" x14ac:dyDescent="0.8">
      <c r="B464" s="292" t="s">
        <v>188</v>
      </c>
      <c r="C464" s="437" t="s">
        <v>163</v>
      </c>
      <c r="D464" s="269">
        <v>98.346000000000004</v>
      </c>
      <c r="E464" s="269">
        <v>9</v>
      </c>
      <c r="F464" s="269" t="s">
        <v>416</v>
      </c>
      <c r="G464" s="269">
        <v>9.5</v>
      </c>
      <c r="H464" s="269">
        <v>9.8438199999999991</v>
      </c>
      <c r="I464" s="438" t="s">
        <v>170</v>
      </c>
      <c r="J464" s="272">
        <v>26250</v>
      </c>
      <c r="K464" s="272">
        <v>26250</v>
      </c>
      <c r="L464" s="272">
        <v>25815.83</v>
      </c>
      <c r="M464" s="293">
        <v>1</v>
      </c>
    </row>
    <row r="465" spans="2:13" s="85" customFormat="1" ht="28.5" x14ac:dyDescent="0.8">
      <c r="B465" s="292" t="s">
        <v>188</v>
      </c>
      <c r="C465" s="437" t="s">
        <v>163</v>
      </c>
      <c r="D465" s="269">
        <v>98.329800000000006</v>
      </c>
      <c r="E465" s="269">
        <v>9</v>
      </c>
      <c r="F465" s="269" t="s">
        <v>596</v>
      </c>
      <c r="G465" s="269">
        <v>9.5</v>
      </c>
      <c r="H465" s="269">
        <v>9.8438199999999991</v>
      </c>
      <c r="I465" s="438" t="s">
        <v>170</v>
      </c>
      <c r="J465" s="272">
        <v>10000</v>
      </c>
      <c r="K465" s="272">
        <v>10000</v>
      </c>
      <c r="L465" s="272">
        <v>9832.99</v>
      </c>
      <c r="M465" s="293">
        <v>1</v>
      </c>
    </row>
    <row r="466" spans="2:13" s="85" customFormat="1" ht="28.5" x14ac:dyDescent="0.8">
      <c r="B466" s="292" t="s">
        <v>188</v>
      </c>
      <c r="C466" s="437" t="s">
        <v>163</v>
      </c>
      <c r="D466" s="269">
        <v>98.262200000000007</v>
      </c>
      <c r="E466" s="269">
        <v>9</v>
      </c>
      <c r="F466" s="269" t="s">
        <v>597</v>
      </c>
      <c r="G466" s="269">
        <v>9.5</v>
      </c>
      <c r="H466" s="269">
        <v>9.8438199999999991</v>
      </c>
      <c r="I466" s="438" t="s">
        <v>170</v>
      </c>
      <c r="J466" s="272">
        <v>26250</v>
      </c>
      <c r="K466" s="272">
        <v>26250</v>
      </c>
      <c r="L466" s="272">
        <v>25793.85</v>
      </c>
      <c r="M466" s="293">
        <v>1</v>
      </c>
    </row>
    <row r="467" spans="2:13" s="85" customFormat="1" ht="28.5" x14ac:dyDescent="0.8">
      <c r="B467" s="292" t="s">
        <v>188</v>
      </c>
      <c r="C467" s="437" t="s">
        <v>163</v>
      </c>
      <c r="D467" s="269">
        <v>98.246399999999994</v>
      </c>
      <c r="E467" s="269">
        <v>9</v>
      </c>
      <c r="F467" s="269" t="s">
        <v>598</v>
      </c>
      <c r="G467" s="269">
        <v>9.5</v>
      </c>
      <c r="H467" s="269">
        <v>9.8438199999999991</v>
      </c>
      <c r="I467" s="438" t="s">
        <v>170</v>
      </c>
      <c r="J467" s="272">
        <v>10000</v>
      </c>
      <c r="K467" s="272">
        <v>10000</v>
      </c>
      <c r="L467" s="272">
        <v>9824.64</v>
      </c>
      <c r="M467" s="293">
        <v>1</v>
      </c>
    </row>
    <row r="468" spans="2:13" s="85" customFormat="1" ht="28.5" x14ac:dyDescent="0.8">
      <c r="B468" s="292" t="s">
        <v>188</v>
      </c>
      <c r="C468" s="437" t="s">
        <v>163</v>
      </c>
      <c r="D468" s="269">
        <v>98.180400000000006</v>
      </c>
      <c r="E468" s="269">
        <v>9</v>
      </c>
      <c r="F468" s="269" t="s">
        <v>599</v>
      </c>
      <c r="G468" s="269">
        <v>9.5</v>
      </c>
      <c r="H468" s="269">
        <v>9.8438199999999991</v>
      </c>
      <c r="I468" s="438" t="s">
        <v>170</v>
      </c>
      <c r="J468" s="272">
        <v>26250</v>
      </c>
      <c r="K468" s="272">
        <v>26250</v>
      </c>
      <c r="L468" s="272">
        <v>25772.37</v>
      </c>
      <c r="M468" s="293">
        <v>1</v>
      </c>
    </row>
    <row r="469" spans="2:13" s="85" customFormat="1" ht="28.5" x14ac:dyDescent="0.8">
      <c r="B469" s="292" t="s">
        <v>188</v>
      </c>
      <c r="C469" s="437" t="s">
        <v>163</v>
      </c>
      <c r="D469" s="269">
        <v>98.1648</v>
      </c>
      <c r="E469" s="269">
        <v>9</v>
      </c>
      <c r="F469" s="269" t="s">
        <v>600</v>
      </c>
      <c r="G469" s="269">
        <v>9.5</v>
      </c>
      <c r="H469" s="269">
        <v>9.8438199999999991</v>
      </c>
      <c r="I469" s="438" t="s">
        <v>170</v>
      </c>
      <c r="J469" s="272">
        <v>10000</v>
      </c>
      <c r="K469" s="272">
        <v>10000</v>
      </c>
      <c r="L469" s="272">
        <v>9816.49</v>
      </c>
      <c r="M469" s="293">
        <v>1</v>
      </c>
    </row>
    <row r="470" spans="2:13" s="85" customFormat="1" ht="28.5" x14ac:dyDescent="0.8">
      <c r="B470" s="292" t="s">
        <v>188</v>
      </c>
      <c r="C470" s="437" t="s">
        <v>163</v>
      </c>
      <c r="D470" s="269">
        <v>98.100499999999997</v>
      </c>
      <c r="E470" s="269">
        <v>9</v>
      </c>
      <c r="F470" s="269" t="s">
        <v>601</v>
      </c>
      <c r="G470" s="269">
        <v>9.5</v>
      </c>
      <c r="H470" s="269">
        <v>9.8438199999999991</v>
      </c>
      <c r="I470" s="438" t="s">
        <v>170</v>
      </c>
      <c r="J470" s="272">
        <v>26250</v>
      </c>
      <c r="K470" s="272">
        <v>26250</v>
      </c>
      <c r="L470" s="272">
        <v>25751.39</v>
      </c>
      <c r="M470" s="293">
        <v>1</v>
      </c>
    </row>
    <row r="471" spans="2:13" s="85" customFormat="1" ht="28.5" x14ac:dyDescent="0.8">
      <c r="B471" s="292" t="s">
        <v>188</v>
      </c>
      <c r="C471" s="437" t="s">
        <v>163</v>
      </c>
      <c r="D471" s="269">
        <v>98.0852</v>
      </c>
      <c r="E471" s="269">
        <v>9</v>
      </c>
      <c r="F471" s="269" t="s">
        <v>602</v>
      </c>
      <c r="G471" s="269">
        <v>9.5</v>
      </c>
      <c r="H471" s="269">
        <v>9.8438199999999991</v>
      </c>
      <c r="I471" s="438" t="s">
        <v>170</v>
      </c>
      <c r="J471" s="272">
        <v>10000</v>
      </c>
      <c r="K471" s="272">
        <v>10000</v>
      </c>
      <c r="L471" s="272">
        <v>9808.5300000000007</v>
      </c>
      <c r="M471" s="293">
        <v>1</v>
      </c>
    </row>
    <row r="472" spans="2:13" s="85" customFormat="1" ht="28.5" x14ac:dyDescent="0.8">
      <c r="B472" s="292" t="s">
        <v>189</v>
      </c>
      <c r="C472" s="437" t="s">
        <v>163</v>
      </c>
      <c r="D472" s="269">
        <v>99.746799999999993</v>
      </c>
      <c r="E472" s="269">
        <v>9</v>
      </c>
      <c r="F472" s="269" t="s">
        <v>603</v>
      </c>
      <c r="G472" s="269">
        <v>9.25</v>
      </c>
      <c r="H472" s="269">
        <v>9.5758299999999998</v>
      </c>
      <c r="I472" s="438" t="s">
        <v>170</v>
      </c>
      <c r="J472" s="272">
        <v>41233.5</v>
      </c>
      <c r="K472" s="272">
        <v>41233.5</v>
      </c>
      <c r="L472" s="272">
        <v>41129.120000000003</v>
      </c>
      <c r="M472" s="293">
        <v>1</v>
      </c>
    </row>
    <row r="473" spans="2:13" s="85" customFormat="1" ht="28.5" x14ac:dyDescent="0.8">
      <c r="B473" s="292" t="s">
        <v>189</v>
      </c>
      <c r="C473" s="437" t="s">
        <v>163</v>
      </c>
      <c r="D473" s="269">
        <v>99.691299999999998</v>
      </c>
      <c r="E473" s="269">
        <v>9</v>
      </c>
      <c r="F473" s="269" t="s">
        <v>604</v>
      </c>
      <c r="G473" s="269">
        <v>9.25</v>
      </c>
      <c r="H473" s="269">
        <v>9.5758299999999998</v>
      </c>
      <c r="I473" s="438" t="s">
        <v>170</v>
      </c>
      <c r="J473" s="272">
        <v>41233.5</v>
      </c>
      <c r="K473" s="272">
        <v>41233.5</v>
      </c>
      <c r="L473" s="272">
        <v>41106.25</v>
      </c>
      <c r="M473" s="293">
        <v>1</v>
      </c>
    </row>
    <row r="474" spans="2:13" s="85" customFormat="1" ht="28.5" x14ac:dyDescent="0.8">
      <c r="B474" s="292" t="s">
        <v>189</v>
      </c>
      <c r="C474" s="437" t="s">
        <v>163</v>
      </c>
      <c r="D474" s="269">
        <v>99.680599999999998</v>
      </c>
      <c r="E474" s="269">
        <v>9</v>
      </c>
      <c r="F474" s="269" t="s">
        <v>605</v>
      </c>
      <c r="G474" s="269">
        <v>9.25</v>
      </c>
      <c r="H474" s="269">
        <v>9.5758299999999998</v>
      </c>
      <c r="I474" s="438" t="s">
        <v>170</v>
      </c>
      <c r="J474" s="272">
        <v>5911</v>
      </c>
      <c r="K474" s="272">
        <v>5911</v>
      </c>
      <c r="L474" s="272">
        <v>5892.12</v>
      </c>
      <c r="M474" s="293">
        <v>1</v>
      </c>
    </row>
    <row r="475" spans="2:13" s="85" customFormat="1" ht="28.5" x14ac:dyDescent="0.8">
      <c r="B475" s="292" t="s">
        <v>189</v>
      </c>
      <c r="C475" s="437" t="s">
        <v>163</v>
      </c>
      <c r="D475" s="269">
        <v>99.637100000000004</v>
      </c>
      <c r="E475" s="269">
        <v>9</v>
      </c>
      <c r="F475" s="269" t="s">
        <v>606</v>
      </c>
      <c r="G475" s="269">
        <v>9.25</v>
      </c>
      <c r="H475" s="269">
        <v>9.5758299999999998</v>
      </c>
      <c r="I475" s="438" t="s">
        <v>170</v>
      </c>
      <c r="J475" s="272">
        <v>12599</v>
      </c>
      <c r="K475" s="272">
        <v>12599</v>
      </c>
      <c r="L475" s="272">
        <v>12553.29</v>
      </c>
      <c r="M475" s="293">
        <v>1</v>
      </c>
    </row>
    <row r="476" spans="2:13" s="85" customFormat="1" ht="28.5" x14ac:dyDescent="0.8">
      <c r="B476" s="292" t="s">
        <v>189</v>
      </c>
      <c r="C476" s="437" t="s">
        <v>163</v>
      </c>
      <c r="D476" s="269">
        <v>99.626499999999993</v>
      </c>
      <c r="E476" s="269">
        <v>9</v>
      </c>
      <c r="F476" s="269" t="s">
        <v>607</v>
      </c>
      <c r="G476" s="269">
        <v>9.25</v>
      </c>
      <c r="H476" s="269">
        <v>9.5758299999999998</v>
      </c>
      <c r="I476" s="438" t="s">
        <v>170</v>
      </c>
      <c r="J476" s="272">
        <v>7287</v>
      </c>
      <c r="K476" s="272">
        <v>7287</v>
      </c>
      <c r="L476" s="272">
        <v>7259.79</v>
      </c>
      <c r="M476" s="293">
        <v>1</v>
      </c>
    </row>
    <row r="477" spans="2:13" s="85" customFormat="1" ht="28.5" x14ac:dyDescent="0.8">
      <c r="B477" s="292" t="s">
        <v>189</v>
      </c>
      <c r="C477" s="437" t="s">
        <v>163</v>
      </c>
      <c r="D477" s="269">
        <v>99.965000000000003</v>
      </c>
      <c r="E477" s="269">
        <v>9</v>
      </c>
      <c r="F477" s="269" t="s">
        <v>608</v>
      </c>
      <c r="G477" s="269">
        <v>9.5</v>
      </c>
      <c r="H477" s="269">
        <v>9.8438199999999991</v>
      </c>
      <c r="I477" s="438" t="s">
        <v>170</v>
      </c>
      <c r="J477" s="272">
        <v>3750</v>
      </c>
      <c r="K477" s="272">
        <v>3750</v>
      </c>
      <c r="L477" s="272">
        <v>3748.69</v>
      </c>
      <c r="M477" s="293">
        <v>1</v>
      </c>
    </row>
    <row r="478" spans="2:13" s="85" customFormat="1" ht="28.5" x14ac:dyDescent="0.8">
      <c r="B478" s="292" t="s">
        <v>189</v>
      </c>
      <c r="C478" s="437" t="s">
        <v>163</v>
      </c>
      <c r="D478" s="269">
        <v>99.957499999999996</v>
      </c>
      <c r="E478" s="269">
        <v>9</v>
      </c>
      <c r="F478" s="269" t="s">
        <v>609</v>
      </c>
      <c r="G478" s="269">
        <v>9.5</v>
      </c>
      <c r="H478" s="269">
        <v>9.8438199999999991</v>
      </c>
      <c r="I478" s="438" t="s">
        <v>170</v>
      </c>
      <c r="J478" s="272">
        <v>12500</v>
      </c>
      <c r="K478" s="272">
        <v>12500</v>
      </c>
      <c r="L478" s="272">
        <v>12494.69</v>
      </c>
      <c r="M478" s="293">
        <v>1</v>
      </c>
    </row>
    <row r="479" spans="2:13" s="85" customFormat="1" ht="28.5" x14ac:dyDescent="0.8">
      <c r="B479" s="292" t="s">
        <v>189</v>
      </c>
      <c r="C479" s="437" t="s">
        <v>163</v>
      </c>
      <c r="D479" s="269">
        <v>99.947299999999998</v>
      </c>
      <c r="E479" s="269">
        <v>9</v>
      </c>
      <c r="F479" s="269" t="s">
        <v>211</v>
      </c>
      <c r="G479" s="269">
        <v>9.5</v>
      </c>
      <c r="H479" s="269">
        <v>9.8438199999999991</v>
      </c>
      <c r="I479" s="438" t="s">
        <v>170</v>
      </c>
      <c r="J479" s="272">
        <v>25000</v>
      </c>
      <c r="K479" s="272">
        <v>25000</v>
      </c>
      <c r="L479" s="272">
        <v>24986.83</v>
      </c>
      <c r="M479" s="293">
        <v>1</v>
      </c>
    </row>
    <row r="480" spans="2:13" s="85" customFormat="1" ht="28.5" x14ac:dyDescent="0.8">
      <c r="B480" s="292" t="s">
        <v>189</v>
      </c>
      <c r="C480" s="437" t="s">
        <v>163</v>
      </c>
      <c r="D480" s="269">
        <v>99.843500000000006</v>
      </c>
      <c r="E480" s="269">
        <v>9</v>
      </c>
      <c r="F480" s="269" t="s">
        <v>272</v>
      </c>
      <c r="G480" s="269">
        <v>9.5</v>
      </c>
      <c r="H480" s="269">
        <v>9.8438199999999991</v>
      </c>
      <c r="I480" s="438" t="s">
        <v>170</v>
      </c>
      <c r="J480" s="272">
        <v>3750</v>
      </c>
      <c r="K480" s="272">
        <v>3750</v>
      </c>
      <c r="L480" s="272">
        <v>3744.13</v>
      </c>
      <c r="M480" s="293">
        <v>1</v>
      </c>
    </row>
    <row r="481" spans="2:13" s="85" customFormat="1" ht="28.5" x14ac:dyDescent="0.8">
      <c r="B481" s="292" t="s">
        <v>189</v>
      </c>
      <c r="C481" s="437" t="s">
        <v>163</v>
      </c>
      <c r="D481" s="269">
        <v>99.836200000000005</v>
      </c>
      <c r="E481" s="269">
        <v>9</v>
      </c>
      <c r="F481" s="269" t="s">
        <v>233</v>
      </c>
      <c r="G481" s="269">
        <v>9.5</v>
      </c>
      <c r="H481" s="269">
        <v>9.8438199999999991</v>
      </c>
      <c r="I481" s="438" t="s">
        <v>170</v>
      </c>
      <c r="J481" s="272">
        <v>12500</v>
      </c>
      <c r="K481" s="272">
        <v>12500</v>
      </c>
      <c r="L481" s="272">
        <v>12479.53</v>
      </c>
      <c r="M481" s="293">
        <v>1</v>
      </c>
    </row>
    <row r="482" spans="2:13" s="85" customFormat="1" ht="28.5" x14ac:dyDescent="0.8">
      <c r="B482" s="292" t="s">
        <v>189</v>
      </c>
      <c r="C482" s="437" t="s">
        <v>163</v>
      </c>
      <c r="D482" s="269">
        <v>99.826300000000003</v>
      </c>
      <c r="E482" s="269">
        <v>9</v>
      </c>
      <c r="F482" s="269" t="s">
        <v>610</v>
      </c>
      <c r="G482" s="269">
        <v>9.5</v>
      </c>
      <c r="H482" s="269">
        <v>9.8438199999999991</v>
      </c>
      <c r="I482" s="438" t="s">
        <v>170</v>
      </c>
      <c r="J482" s="272">
        <v>25000</v>
      </c>
      <c r="K482" s="272">
        <v>25000</v>
      </c>
      <c r="L482" s="272">
        <v>24956.58</v>
      </c>
      <c r="M482" s="293">
        <v>1</v>
      </c>
    </row>
    <row r="483" spans="2:13" s="85" customFormat="1" ht="28.5" x14ac:dyDescent="0.8">
      <c r="B483" s="292" t="s">
        <v>189</v>
      </c>
      <c r="C483" s="437" t="s">
        <v>163</v>
      </c>
      <c r="D483" s="269">
        <v>99.724999999999994</v>
      </c>
      <c r="E483" s="269">
        <v>9</v>
      </c>
      <c r="F483" s="269" t="s">
        <v>611</v>
      </c>
      <c r="G483" s="269">
        <v>9.5</v>
      </c>
      <c r="H483" s="269">
        <v>9.8438199999999991</v>
      </c>
      <c r="I483" s="438" t="s">
        <v>170</v>
      </c>
      <c r="J483" s="272">
        <v>3750</v>
      </c>
      <c r="K483" s="272">
        <v>3750</v>
      </c>
      <c r="L483" s="272">
        <v>3739.69</v>
      </c>
      <c r="M483" s="293">
        <v>1</v>
      </c>
    </row>
    <row r="484" spans="2:13" s="85" customFormat="1" ht="28.5" x14ac:dyDescent="0.8">
      <c r="B484" s="292" t="s">
        <v>189</v>
      </c>
      <c r="C484" s="437" t="s">
        <v>163</v>
      </c>
      <c r="D484" s="269">
        <v>99.717799999999997</v>
      </c>
      <c r="E484" s="269">
        <v>9</v>
      </c>
      <c r="F484" s="269" t="s">
        <v>286</v>
      </c>
      <c r="G484" s="269">
        <v>9.5</v>
      </c>
      <c r="H484" s="269">
        <v>9.8438199999999991</v>
      </c>
      <c r="I484" s="438" t="s">
        <v>170</v>
      </c>
      <c r="J484" s="272">
        <v>12500</v>
      </c>
      <c r="K484" s="272">
        <v>12500</v>
      </c>
      <c r="L484" s="272">
        <v>12464.73</v>
      </c>
      <c r="M484" s="293">
        <v>1</v>
      </c>
    </row>
    <row r="485" spans="2:13" s="85" customFormat="1" ht="28.5" x14ac:dyDescent="0.8">
      <c r="B485" s="292" t="s">
        <v>189</v>
      </c>
      <c r="C485" s="437" t="s">
        <v>163</v>
      </c>
      <c r="D485" s="269">
        <v>99.707999999999998</v>
      </c>
      <c r="E485" s="269">
        <v>9</v>
      </c>
      <c r="F485" s="269" t="s">
        <v>432</v>
      </c>
      <c r="G485" s="269">
        <v>9.5</v>
      </c>
      <c r="H485" s="269">
        <v>9.8438199999999991</v>
      </c>
      <c r="I485" s="438" t="s">
        <v>170</v>
      </c>
      <c r="J485" s="272">
        <v>25000</v>
      </c>
      <c r="K485" s="272">
        <v>25000</v>
      </c>
      <c r="L485" s="272">
        <v>24927.02</v>
      </c>
      <c r="M485" s="293">
        <v>1</v>
      </c>
    </row>
    <row r="486" spans="2:13" s="85" customFormat="1" ht="28.5" x14ac:dyDescent="0.8">
      <c r="B486" s="292" t="s">
        <v>189</v>
      </c>
      <c r="C486" s="437" t="s">
        <v>163</v>
      </c>
      <c r="D486" s="269">
        <v>99.609099999999998</v>
      </c>
      <c r="E486" s="269">
        <v>9</v>
      </c>
      <c r="F486" s="269" t="s">
        <v>257</v>
      </c>
      <c r="G486" s="269">
        <v>9.5</v>
      </c>
      <c r="H486" s="269">
        <v>9.8438199999999991</v>
      </c>
      <c r="I486" s="438" t="s">
        <v>170</v>
      </c>
      <c r="J486" s="272">
        <v>3750</v>
      </c>
      <c r="K486" s="272">
        <v>3750</v>
      </c>
      <c r="L486" s="272">
        <v>3735.34</v>
      </c>
      <c r="M486" s="293">
        <v>1</v>
      </c>
    </row>
    <row r="487" spans="2:13" s="85" customFormat="1" ht="28.5" x14ac:dyDescent="0.8">
      <c r="B487" s="292" t="s">
        <v>189</v>
      </c>
      <c r="C487" s="437" t="s">
        <v>163</v>
      </c>
      <c r="D487" s="269">
        <v>99.602099999999993</v>
      </c>
      <c r="E487" s="269">
        <v>9</v>
      </c>
      <c r="F487" s="269" t="s">
        <v>612</v>
      </c>
      <c r="G487" s="269">
        <v>9.5</v>
      </c>
      <c r="H487" s="269">
        <v>9.8438199999999991</v>
      </c>
      <c r="I487" s="438" t="s">
        <v>170</v>
      </c>
      <c r="J487" s="272">
        <v>12500</v>
      </c>
      <c r="K487" s="272">
        <v>12500</v>
      </c>
      <c r="L487" s="272">
        <v>12450.27</v>
      </c>
      <c r="M487" s="293">
        <v>1</v>
      </c>
    </row>
    <row r="488" spans="2:13" s="85" customFormat="1" ht="28.5" x14ac:dyDescent="0.8">
      <c r="B488" s="292" t="s">
        <v>189</v>
      </c>
      <c r="C488" s="437" t="s">
        <v>163</v>
      </c>
      <c r="D488" s="269">
        <v>99.592600000000004</v>
      </c>
      <c r="E488" s="269">
        <v>9</v>
      </c>
      <c r="F488" s="269" t="s">
        <v>613</v>
      </c>
      <c r="G488" s="269">
        <v>9.5</v>
      </c>
      <c r="H488" s="269">
        <v>9.8438199999999991</v>
      </c>
      <c r="I488" s="438" t="s">
        <v>170</v>
      </c>
      <c r="J488" s="272">
        <v>25000</v>
      </c>
      <c r="K488" s="272">
        <v>25000</v>
      </c>
      <c r="L488" s="272">
        <v>24898.15</v>
      </c>
      <c r="M488" s="293">
        <v>1</v>
      </c>
    </row>
    <row r="489" spans="2:13" s="85" customFormat="1" ht="28.5" x14ac:dyDescent="0.8">
      <c r="B489" s="292" t="s">
        <v>189</v>
      </c>
      <c r="C489" s="437" t="s">
        <v>163</v>
      </c>
      <c r="D489" s="269">
        <v>99.495999999999995</v>
      </c>
      <c r="E489" s="269">
        <v>9</v>
      </c>
      <c r="F489" s="269" t="s">
        <v>614</v>
      </c>
      <c r="G489" s="269">
        <v>9.5</v>
      </c>
      <c r="H489" s="269">
        <v>9.8438199999999991</v>
      </c>
      <c r="I489" s="438" t="s">
        <v>170</v>
      </c>
      <c r="J489" s="272">
        <v>3750</v>
      </c>
      <c r="K489" s="272">
        <v>3750</v>
      </c>
      <c r="L489" s="272">
        <v>3731.1</v>
      </c>
      <c r="M489" s="293">
        <v>1</v>
      </c>
    </row>
    <row r="490" spans="2:13" s="85" customFormat="1" ht="28.5" x14ac:dyDescent="0.8">
      <c r="B490" s="292" t="s">
        <v>189</v>
      </c>
      <c r="C490" s="437" t="s">
        <v>163</v>
      </c>
      <c r="D490" s="269">
        <v>99.489099999999993</v>
      </c>
      <c r="E490" s="269">
        <v>9</v>
      </c>
      <c r="F490" s="269" t="s">
        <v>327</v>
      </c>
      <c r="G490" s="269">
        <v>9.5</v>
      </c>
      <c r="H490" s="269">
        <v>9.8438199999999991</v>
      </c>
      <c r="I490" s="438" t="s">
        <v>170</v>
      </c>
      <c r="J490" s="272">
        <v>12500</v>
      </c>
      <c r="K490" s="272">
        <v>12500</v>
      </c>
      <c r="L490" s="272">
        <v>12436.14</v>
      </c>
      <c r="M490" s="293">
        <v>1</v>
      </c>
    </row>
    <row r="491" spans="2:13" s="85" customFormat="1" ht="28.5" x14ac:dyDescent="0.8">
      <c r="B491" s="292" t="s">
        <v>189</v>
      </c>
      <c r="C491" s="437" t="s">
        <v>163</v>
      </c>
      <c r="D491" s="269">
        <v>99.479799999999997</v>
      </c>
      <c r="E491" s="269">
        <v>9</v>
      </c>
      <c r="F491" s="269" t="s">
        <v>615</v>
      </c>
      <c r="G491" s="269">
        <v>9.5</v>
      </c>
      <c r="H491" s="269">
        <v>9.8438199999999991</v>
      </c>
      <c r="I491" s="438" t="s">
        <v>170</v>
      </c>
      <c r="J491" s="272">
        <v>25000</v>
      </c>
      <c r="K491" s="272">
        <v>25000</v>
      </c>
      <c r="L491" s="272">
        <v>24869.96</v>
      </c>
      <c r="M491" s="293">
        <v>1</v>
      </c>
    </row>
    <row r="492" spans="2:13" s="85" customFormat="1" ht="28.5" x14ac:dyDescent="0.8">
      <c r="B492" s="292" t="s">
        <v>189</v>
      </c>
      <c r="C492" s="437" t="s">
        <v>163</v>
      </c>
      <c r="D492" s="269">
        <v>99.385499999999993</v>
      </c>
      <c r="E492" s="269">
        <v>9</v>
      </c>
      <c r="F492" s="269" t="s">
        <v>356</v>
      </c>
      <c r="G492" s="269">
        <v>9.5</v>
      </c>
      <c r="H492" s="269">
        <v>9.8438199999999991</v>
      </c>
      <c r="I492" s="438" t="s">
        <v>170</v>
      </c>
      <c r="J492" s="272">
        <v>3750</v>
      </c>
      <c r="K492" s="272">
        <v>3750</v>
      </c>
      <c r="L492" s="272">
        <v>3726.96</v>
      </c>
      <c r="M492" s="293">
        <v>1</v>
      </c>
    </row>
    <row r="493" spans="2:13" s="85" customFormat="1" ht="28.5" x14ac:dyDescent="0.8">
      <c r="B493" s="292" t="s">
        <v>189</v>
      </c>
      <c r="C493" s="437" t="s">
        <v>163</v>
      </c>
      <c r="D493" s="269">
        <v>99.378699999999995</v>
      </c>
      <c r="E493" s="269">
        <v>9</v>
      </c>
      <c r="F493" s="269" t="s">
        <v>415</v>
      </c>
      <c r="G493" s="269">
        <v>9.5</v>
      </c>
      <c r="H493" s="269">
        <v>9.8438199999999991</v>
      </c>
      <c r="I493" s="438" t="s">
        <v>170</v>
      </c>
      <c r="J493" s="272">
        <v>12500</v>
      </c>
      <c r="K493" s="272">
        <v>12500</v>
      </c>
      <c r="L493" s="272">
        <v>12422.35</v>
      </c>
      <c r="M493" s="293">
        <v>1</v>
      </c>
    </row>
    <row r="494" spans="2:13" s="85" customFormat="1" ht="28.5" x14ac:dyDescent="0.8">
      <c r="B494" s="292" t="s">
        <v>189</v>
      </c>
      <c r="C494" s="437" t="s">
        <v>163</v>
      </c>
      <c r="D494" s="269">
        <v>99.369600000000005</v>
      </c>
      <c r="E494" s="269">
        <v>9</v>
      </c>
      <c r="F494" s="269" t="s">
        <v>616</v>
      </c>
      <c r="G494" s="269">
        <v>9.5</v>
      </c>
      <c r="H494" s="269">
        <v>9.8438199999999991</v>
      </c>
      <c r="I494" s="438" t="s">
        <v>170</v>
      </c>
      <c r="J494" s="272">
        <v>25000</v>
      </c>
      <c r="K494" s="272">
        <v>25000</v>
      </c>
      <c r="L494" s="272">
        <v>24842.41</v>
      </c>
      <c r="M494" s="293">
        <v>1</v>
      </c>
    </row>
    <row r="495" spans="2:13" s="85" customFormat="1" ht="28.5" x14ac:dyDescent="0.8">
      <c r="B495" s="292" t="s">
        <v>189</v>
      </c>
      <c r="C495" s="437" t="s">
        <v>163</v>
      </c>
      <c r="D495" s="269">
        <v>99.277500000000003</v>
      </c>
      <c r="E495" s="269">
        <v>9</v>
      </c>
      <c r="F495" s="269" t="s">
        <v>342</v>
      </c>
      <c r="G495" s="269">
        <v>9.5</v>
      </c>
      <c r="H495" s="269">
        <v>9.8438199999999991</v>
      </c>
      <c r="I495" s="438" t="s">
        <v>170</v>
      </c>
      <c r="J495" s="272">
        <v>3750</v>
      </c>
      <c r="K495" s="272">
        <v>3750</v>
      </c>
      <c r="L495" s="272">
        <v>3722.91</v>
      </c>
      <c r="M495" s="293">
        <v>1</v>
      </c>
    </row>
    <row r="496" spans="2:13" s="85" customFormat="1" ht="28.5" x14ac:dyDescent="0.8">
      <c r="B496" s="292" t="s">
        <v>189</v>
      </c>
      <c r="C496" s="437" t="s">
        <v>163</v>
      </c>
      <c r="D496" s="269">
        <v>99.270899999999997</v>
      </c>
      <c r="E496" s="269">
        <v>9</v>
      </c>
      <c r="F496" s="269" t="s">
        <v>351</v>
      </c>
      <c r="G496" s="269">
        <v>9.5</v>
      </c>
      <c r="H496" s="269">
        <v>9.8438199999999991</v>
      </c>
      <c r="I496" s="438" t="s">
        <v>170</v>
      </c>
      <c r="J496" s="272">
        <v>12500</v>
      </c>
      <c r="K496" s="272">
        <v>12500</v>
      </c>
      <c r="L496" s="272">
        <v>12408.87</v>
      </c>
      <c r="M496" s="293">
        <v>1</v>
      </c>
    </row>
    <row r="497" spans="2:13" s="85" customFormat="1" ht="28.5" x14ac:dyDescent="0.8">
      <c r="B497" s="292" t="s">
        <v>189</v>
      </c>
      <c r="C497" s="437" t="s">
        <v>163</v>
      </c>
      <c r="D497" s="269">
        <v>99.262</v>
      </c>
      <c r="E497" s="269">
        <v>9</v>
      </c>
      <c r="F497" s="269" t="s">
        <v>617</v>
      </c>
      <c r="G497" s="269">
        <v>9.5</v>
      </c>
      <c r="H497" s="269">
        <v>9.8438199999999991</v>
      </c>
      <c r="I497" s="438" t="s">
        <v>170</v>
      </c>
      <c r="J497" s="272">
        <v>25000</v>
      </c>
      <c r="K497" s="272">
        <v>25000</v>
      </c>
      <c r="L497" s="272">
        <v>24815.51</v>
      </c>
      <c r="M497" s="293">
        <v>1</v>
      </c>
    </row>
    <row r="498" spans="2:13" s="85" customFormat="1" ht="28.5" x14ac:dyDescent="0.8">
      <c r="B498" s="292" t="s">
        <v>189</v>
      </c>
      <c r="C498" s="437" t="s">
        <v>163</v>
      </c>
      <c r="D498" s="269">
        <v>99.1721</v>
      </c>
      <c r="E498" s="269">
        <v>9</v>
      </c>
      <c r="F498" s="269" t="s">
        <v>618</v>
      </c>
      <c r="G498" s="269">
        <v>9.5</v>
      </c>
      <c r="H498" s="269">
        <v>9.8438199999999991</v>
      </c>
      <c r="I498" s="438" t="s">
        <v>170</v>
      </c>
      <c r="J498" s="272">
        <v>3750</v>
      </c>
      <c r="K498" s="272">
        <v>3750</v>
      </c>
      <c r="L498" s="272">
        <v>3718.95</v>
      </c>
      <c r="M498" s="293">
        <v>1</v>
      </c>
    </row>
    <row r="499" spans="2:13" s="85" customFormat="1" ht="28.5" x14ac:dyDescent="0.8">
      <c r="B499" s="292" t="s">
        <v>189</v>
      </c>
      <c r="C499" s="437" t="s">
        <v>163</v>
      </c>
      <c r="D499" s="269">
        <v>99.165599999999998</v>
      </c>
      <c r="E499" s="269">
        <v>9</v>
      </c>
      <c r="F499" s="269" t="s">
        <v>619</v>
      </c>
      <c r="G499" s="269">
        <v>9.5</v>
      </c>
      <c r="H499" s="269">
        <v>9.8438199999999991</v>
      </c>
      <c r="I499" s="438" t="s">
        <v>170</v>
      </c>
      <c r="J499" s="272">
        <v>12500</v>
      </c>
      <c r="K499" s="272">
        <v>12500</v>
      </c>
      <c r="L499" s="272">
        <v>12395.71</v>
      </c>
      <c r="M499" s="293">
        <v>1</v>
      </c>
    </row>
    <row r="500" spans="2:13" s="85" customFormat="1" ht="28.5" x14ac:dyDescent="0.8">
      <c r="B500" s="292" t="s">
        <v>189</v>
      </c>
      <c r="C500" s="437" t="s">
        <v>163</v>
      </c>
      <c r="D500" s="269">
        <v>99.156800000000004</v>
      </c>
      <c r="E500" s="269">
        <v>9</v>
      </c>
      <c r="F500" s="269" t="s">
        <v>434</v>
      </c>
      <c r="G500" s="269">
        <v>9.5</v>
      </c>
      <c r="H500" s="269">
        <v>9.8438199999999991</v>
      </c>
      <c r="I500" s="438" t="s">
        <v>170</v>
      </c>
      <c r="J500" s="272">
        <v>25000</v>
      </c>
      <c r="K500" s="272">
        <v>25000</v>
      </c>
      <c r="L500" s="272">
        <v>24789.22</v>
      </c>
      <c r="M500" s="293">
        <v>1</v>
      </c>
    </row>
    <row r="501" spans="2:13" s="85" customFormat="1" ht="28.5" x14ac:dyDescent="0.8">
      <c r="B501" s="292" t="s">
        <v>189</v>
      </c>
      <c r="C501" s="437" t="s">
        <v>163</v>
      </c>
      <c r="D501" s="269">
        <v>99.069000000000003</v>
      </c>
      <c r="E501" s="269">
        <v>9</v>
      </c>
      <c r="F501" s="269" t="s">
        <v>620</v>
      </c>
      <c r="G501" s="269">
        <v>9.5</v>
      </c>
      <c r="H501" s="269">
        <v>9.8438199999999991</v>
      </c>
      <c r="I501" s="438" t="s">
        <v>170</v>
      </c>
      <c r="J501" s="272">
        <v>3750</v>
      </c>
      <c r="K501" s="272">
        <v>3750</v>
      </c>
      <c r="L501" s="272">
        <v>3715.09</v>
      </c>
      <c r="M501" s="293">
        <v>1</v>
      </c>
    </row>
    <row r="502" spans="2:13" s="85" customFormat="1" ht="28.5" x14ac:dyDescent="0.8">
      <c r="B502" s="292" t="s">
        <v>189</v>
      </c>
      <c r="C502" s="437" t="s">
        <v>163</v>
      </c>
      <c r="D502" s="269">
        <v>99.062700000000007</v>
      </c>
      <c r="E502" s="269">
        <v>9</v>
      </c>
      <c r="F502" s="269" t="s">
        <v>352</v>
      </c>
      <c r="G502" s="269">
        <v>9.5</v>
      </c>
      <c r="H502" s="269">
        <v>9.8438199999999991</v>
      </c>
      <c r="I502" s="438" t="s">
        <v>170</v>
      </c>
      <c r="J502" s="272">
        <v>12500</v>
      </c>
      <c r="K502" s="272">
        <v>12500</v>
      </c>
      <c r="L502" s="272">
        <v>12382.85</v>
      </c>
      <c r="M502" s="293">
        <v>1</v>
      </c>
    </row>
    <row r="503" spans="2:13" s="85" customFormat="1" ht="28.5" x14ac:dyDescent="0.8">
      <c r="B503" s="292" t="s">
        <v>189</v>
      </c>
      <c r="C503" s="437" t="s">
        <v>163</v>
      </c>
      <c r="D503" s="269">
        <v>99.054199999999994</v>
      </c>
      <c r="E503" s="269">
        <v>9</v>
      </c>
      <c r="F503" s="269" t="s">
        <v>621</v>
      </c>
      <c r="G503" s="269">
        <v>9.5</v>
      </c>
      <c r="H503" s="269">
        <v>9.8438199999999991</v>
      </c>
      <c r="I503" s="438" t="s">
        <v>170</v>
      </c>
      <c r="J503" s="272">
        <v>25000</v>
      </c>
      <c r="K503" s="272">
        <v>25000</v>
      </c>
      <c r="L503" s="272">
        <v>24763.55</v>
      </c>
      <c r="M503" s="293">
        <v>1</v>
      </c>
    </row>
    <row r="504" spans="2:13" s="85" customFormat="1" ht="28.5" x14ac:dyDescent="0.8">
      <c r="B504" s="292" t="s">
        <v>189</v>
      </c>
      <c r="C504" s="437" t="s">
        <v>163</v>
      </c>
      <c r="D504" s="269">
        <v>98.968400000000003</v>
      </c>
      <c r="E504" s="269">
        <v>9</v>
      </c>
      <c r="F504" s="269" t="s">
        <v>622</v>
      </c>
      <c r="G504" s="269">
        <v>9.5</v>
      </c>
      <c r="H504" s="269">
        <v>9.8438199999999991</v>
      </c>
      <c r="I504" s="438" t="s">
        <v>170</v>
      </c>
      <c r="J504" s="272">
        <v>3750</v>
      </c>
      <c r="K504" s="272">
        <v>3750</v>
      </c>
      <c r="L504" s="272">
        <v>3711.32</v>
      </c>
      <c r="M504" s="293">
        <v>1</v>
      </c>
    </row>
    <row r="505" spans="2:13" s="85" customFormat="1" ht="28.5" x14ac:dyDescent="0.8">
      <c r="B505" s="292" t="s">
        <v>189</v>
      </c>
      <c r="C505" s="437" t="s">
        <v>163</v>
      </c>
      <c r="D505" s="269">
        <v>98.962199999999996</v>
      </c>
      <c r="E505" s="269">
        <v>9</v>
      </c>
      <c r="F505" s="269" t="s">
        <v>353</v>
      </c>
      <c r="G505" s="269">
        <v>9.5</v>
      </c>
      <c r="H505" s="269">
        <v>9.8438199999999991</v>
      </c>
      <c r="I505" s="438" t="s">
        <v>170</v>
      </c>
      <c r="J505" s="272">
        <v>12500</v>
      </c>
      <c r="K505" s="272">
        <v>12500</v>
      </c>
      <c r="L505" s="272">
        <v>12370.29</v>
      </c>
      <c r="M505" s="293">
        <v>1</v>
      </c>
    </row>
    <row r="506" spans="2:13" s="85" customFormat="1" ht="28.5" x14ac:dyDescent="0.8">
      <c r="B506" s="292" t="s">
        <v>189</v>
      </c>
      <c r="C506" s="437" t="s">
        <v>163</v>
      </c>
      <c r="D506" s="269">
        <v>98.953900000000004</v>
      </c>
      <c r="E506" s="269">
        <v>9</v>
      </c>
      <c r="F506" s="269" t="s">
        <v>623</v>
      </c>
      <c r="G506" s="269">
        <v>9.5</v>
      </c>
      <c r="H506" s="269">
        <v>9.8438199999999991</v>
      </c>
      <c r="I506" s="438" t="s">
        <v>170</v>
      </c>
      <c r="J506" s="272">
        <v>25000</v>
      </c>
      <c r="K506" s="272">
        <v>25000</v>
      </c>
      <c r="L506" s="272">
        <v>24738.48</v>
      </c>
      <c r="M506" s="293">
        <v>1</v>
      </c>
    </row>
    <row r="507" spans="2:13" s="85" customFormat="1" ht="28.5" x14ac:dyDescent="0.8">
      <c r="B507" s="292" t="s">
        <v>189</v>
      </c>
      <c r="C507" s="437" t="s">
        <v>163</v>
      </c>
      <c r="D507" s="269">
        <v>98.870099999999994</v>
      </c>
      <c r="E507" s="269">
        <v>9</v>
      </c>
      <c r="F507" s="269" t="s">
        <v>624</v>
      </c>
      <c r="G507" s="269">
        <v>9.5</v>
      </c>
      <c r="H507" s="269">
        <v>9.8438199999999991</v>
      </c>
      <c r="I507" s="438" t="s">
        <v>170</v>
      </c>
      <c r="J507" s="272">
        <v>3750</v>
      </c>
      <c r="K507" s="272">
        <v>3750</v>
      </c>
      <c r="L507" s="272">
        <v>3707.63</v>
      </c>
      <c r="M507" s="293">
        <v>1</v>
      </c>
    </row>
    <row r="508" spans="2:13" s="85" customFormat="1" ht="28.5" x14ac:dyDescent="0.8">
      <c r="B508" s="292" t="s">
        <v>189</v>
      </c>
      <c r="C508" s="437" t="s">
        <v>163</v>
      </c>
      <c r="D508" s="269">
        <v>98.864099999999993</v>
      </c>
      <c r="E508" s="269">
        <v>9</v>
      </c>
      <c r="F508" s="269" t="s">
        <v>354</v>
      </c>
      <c r="G508" s="269">
        <v>9.5</v>
      </c>
      <c r="H508" s="269">
        <v>9.8438199999999991</v>
      </c>
      <c r="I508" s="438" t="s">
        <v>170</v>
      </c>
      <c r="J508" s="272">
        <v>12500</v>
      </c>
      <c r="K508" s="272">
        <v>12500</v>
      </c>
      <c r="L508" s="272">
        <v>12358.02</v>
      </c>
      <c r="M508" s="293">
        <v>1</v>
      </c>
    </row>
    <row r="509" spans="2:13" s="85" customFormat="1" ht="28.5" x14ac:dyDescent="0.8">
      <c r="B509" s="292" t="s">
        <v>189</v>
      </c>
      <c r="C509" s="437" t="s">
        <v>163</v>
      </c>
      <c r="D509" s="269">
        <v>98.855900000000005</v>
      </c>
      <c r="E509" s="269">
        <v>9</v>
      </c>
      <c r="F509" s="269" t="s">
        <v>625</v>
      </c>
      <c r="G509" s="269">
        <v>9.5</v>
      </c>
      <c r="H509" s="269">
        <v>9.8438199999999991</v>
      </c>
      <c r="I509" s="438" t="s">
        <v>170</v>
      </c>
      <c r="J509" s="272">
        <v>25000</v>
      </c>
      <c r="K509" s="272">
        <v>25000</v>
      </c>
      <c r="L509" s="272">
        <v>24713.98</v>
      </c>
      <c r="M509" s="293">
        <v>1</v>
      </c>
    </row>
    <row r="510" spans="2:13" s="85" customFormat="1" ht="28.5" x14ac:dyDescent="0.8">
      <c r="B510" s="292" t="s">
        <v>189</v>
      </c>
      <c r="C510" s="437" t="s">
        <v>163</v>
      </c>
      <c r="D510" s="269">
        <v>98.774100000000004</v>
      </c>
      <c r="E510" s="269">
        <v>9</v>
      </c>
      <c r="F510" s="269" t="s">
        <v>496</v>
      </c>
      <c r="G510" s="269">
        <v>9.5</v>
      </c>
      <c r="H510" s="269">
        <v>9.8438199999999991</v>
      </c>
      <c r="I510" s="438" t="s">
        <v>170</v>
      </c>
      <c r="J510" s="272">
        <v>3750</v>
      </c>
      <c r="K510" s="272">
        <v>3750</v>
      </c>
      <c r="L510" s="272">
        <v>3704.03</v>
      </c>
      <c r="M510" s="293">
        <v>1</v>
      </c>
    </row>
    <row r="511" spans="2:13" s="85" customFormat="1" ht="28.5" x14ac:dyDescent="0.8">
      <c r="B511" s="292" t="s">
        <v>189</v>
      </c>
      <c r="C511" s="437" t="s">
        <v>163</v>
      </c>
      <c r="D511" s="269">
        <v>98.768199999999993</v>
      </c>
      <c r="E511" s="269">
        <v>9</v>
      </c>
      <c r="F511" s="269" t="s">
        <v>536</v>
      </c>
      <c r="G511" s="269">
        <v>9.5</v>
      </c>
      <c r="H511" s="269">
        <v>9.8438199999999991</v>
      </c>
      <c r="I511" s="438" t="s">
        <v>170</v>
      </c>
      <c r="J511" s="272">
        <v>12500</v>
      </c>
      <c r="K511" s="272">
        <v>12500</v>
      </c>
      <c r="L511" s="272">
        <v>12346.03</v>
      </c>
      <c r="M511" s="293">
        <v>1</v>
      </c>
    </row>
    <row r="512" spans="2:13" s="85" customFormat="1" ht="28.5" x14ac:dyDescent="0.8">
      <c r="B512" s="292" t="s">
        <v>189</v>
      </c>
      <c r="C512" s="437" t="s">
        <v>163</v>
      </c>
      <c r="D512" s="269">
        <v>98.760199999999998</v>
      </c>
      <c r="E512" s="269">
        <v>9</v>
      </c>
      <c r="F512" s="269" t="s">
        <v>626</v>
      </c>
      <c r="G512" s="269">
        <v>9.5</v>
      </c>
      <c r="H512" s="269">
        <v>9.8438199999999991</v>
      </c>
      <c r="I512" s="438" t="s">
        <v>170</v>
      </c>
      <c r="J512" s="272">
        <v>25000</v>
      </c>
      <c r="K512" s="272">
        <v>25000</v>
      </c>
      <c r="L512" s="272">
        <v>24690.06</v>
      </c>
      <c r="M512" s="293">
        <v>1</v>
      </c>
    </row>
    <row r="513" spans="2:13" s="85" customFormat="1" ht="28.5" x14ac:dyDescent="0.8">
      <c r="B513" s="292" t="s">
        <v>189</v>
      </c>
      <c r="C513" s="437" t="s">
        <v>163</v>
      </c>
      <c r="D513" s="269">
        <v>98.680400000000006</v>
      </c>
      <c r="E513" s="269">
        <v>9</v>
      </c>
      <c r="F513" s="269" t="s">
        <v>572</v>
      </c>
      <c r="G513" s="269">
        <v>9.5</v>
      </c>
      <c r="H513" s="269">
        <v>9.8438199999999991</v>
      </c>
      <c r="I513" s="438" t="s">
        <v>170</v>
      </c>
      <c r="J513" s="272">
        <v>3750</v>
      </c>
      <c r="K513" s="272">
        <v>3750</v>
      </c>
      <c r="L513" s="272">
        <v>3700.52</v>
      </c>
      <c r="M513" s="293">
        <v>1</v>
      </c>
    </row>
    <row r="514" spans="2:13" s="85" customFormat="1" ht="28.5" x14ac:dyDescent="0.8">
      <c r="B514" s="292" t="s">
        <v>189</v>
      </c>
      <c r="C514" s="437" t="s">
        <v>163</v>
      </c>
      <c r="D514" s="269">
        <v>98.674599999999998</v>
      </c>
      <c r="E514" s="269">
        <v>9</v>
      </c>
      <c r="F514" s="269" t="s">
        <v>627</v>
      </c>
      <c r="G514" s="269">
        <v>9.5</v>
      </c>
      <c r="H514" s="269">
        <v>9.8438199999999991</v>
      </c>
      <c r="I514" s="438" t="s">
        <v>170</v>
      </c>
      <c r="J514" s="272">
        <v>12500</v>
      </c>
      <c r="K514" s="272">
        <v>12500</v>
      </c>
      <c r="L514" s="272">
        <v>12334.33</v>
      </c>
      <c r="M514" s="293">
        <v>1</v>
      </c>
    </row>
    <row r="515" spans="2:13" s="85" customFormat="1" ht="28.5" x14ac:dyDescent="0.8">
      <c r="B515" s="292" t="s">
        <v>189</v>
      </c>
      <c r="C515" s="437" t="s">
        <v>163</v>
      </c>
      <c r="D515" s="269">
        <v>98.666700000000006</v>
      </c>
      <c r="E515" s="269">
        <v>9</v>
      </c>
      <c r="F515" s="269" t="s">
        <v>628</v>
      </c>
      <c r="G515" s="269">
        <v>9.5</v>
      </c>
      <c r="H515" s="269">
        <v>9.8438199999999991</v>
      </c>
      <c r="I515" s="438" t="s">
        <v>170</v>
      </c>
      <c r="J515" s="272">
        <v>25000</v>
      </c>
      <c r="K515" s="272">
        <v>25000</v>
      </c>
      <c r="L515" s="272">
        <v>24666.69</v>
      </c>
      <c r="M515" s="293">
        <v>1</v>
      </c>
    </row>
    <row r="516" spans="2:13" s="85" customFormat="1" ht="28.5" x14ac:dyDescent="0.8">
      <c r="B516" s="292" t="s">
        <v>189</v>
      </c>
      <c r="C516" s="437" t="s">
        <v>163</v>
      </c>
      <c r="D516" s="269">
        <v>98.588800000000006</v>
      </c>
      <c r="E516" s="269">
        <v>9</v>
      </c>
      <c r="F516" s="269" t="s">
        <v>629</v>
      </c>
      <c r="G516" s="269">
        <v>9.5</v>
      </c>
      <c r="H516" s="269">
        <v>9.8438199999999991</v>
      </c>
      <c r="I516" s="438" t="s">
        <v>170</v>
      </c>
      <c r="J516" s="272">
        <v>3750</v>
      </c>
      <c r="K516" s="272">
        <v>3750</v>
      </c>
      <c r="L516" s="272">
        <v>3697.08</v>
      </c>
      <c r="M516" s="293">
        <v>1</v>
      </c>
    </row>
    <row r="517" spans="2:13" s="85" customFormat="1" ht="28.5" x14ac:dyDescent="0.8">
      <c r="B517" s="292" t="s">
        <v>189</v>
      </c>
      <c r="C517" s="437" t="s">
        <v>163</v>
      </c>
      <c r="D517" s="269">
        <v>98.583100000000002</v>
      </c>
      <c r="E517" s="269">
        <v>9</v>
      </c>
      <c r="F517" s="269" t="s">
        <v>630</v>
      </c>
      <c r="G517" s="269">
        <v>9.5</v>
      </c>
      <c r="H517" s="269">
        <v>9.8438199999999991</v>
      </c>
      <c r="I517" s="438" t="s">
        <v>170</v>
      </c>
      <c r="J517" s="272">
        <v>12500</v>
      </c>
      <c r="K517" s="272">
        <v>12500</v>
      </c>
      <c r="L517" s="272">
        <v>12322.89</v>
      </c>
      <c r="M517" s="293">
        <v>1</v>
      </c>
    </row>
    <row r="518" spans="2:13" s="85" customFormat="1" ht="28.5" x14ac:dyDescent="0.8">
      <c r="B518" s="292" t="s">
        <v>189</v>
      </c>
      <c r="C518" s="437" t="s">
        <v>163</v>
      </c>
      <c r="D518" s="269">
        <v>98.575400000000002</v>
      </c>
      <c r="E518" s="269">
        <v>9</v>
      </c>
      <c r="F518" s="269" t="s">
        <v>631</v>
      </c>
      <c r="G518" s="269">
        <v>9.5</v>
      </c>
      <c r="H518" s="269">
        <v>9.8438199999999991</v>
      </c>
      <c r="I518" s="438" t="s">
        <v>170</v>
      </c>
      <c r="J518" s="272">
        <v>25000</v>
      </c>
      <c r="K518" s="272">
        <v>25000</v>
      </c>
      <c r="L518" s="272">
        <v>24643.86</v>
      </c>
      <c r="M518" s="293">
        <v>1</v>
      </c>
    </row>
    <row r="519" spans="2:13" s="85" customFormat="1" ht="28.5" x14ac:dyDescent="0.8">
      <c r="B519" s="292" t="s">
        <v>189</v>
      </c>
      <c r="C519" s="437" t="s">
        <v>163</v>
      </c>
      <c r="D519" s="269">
        <v>98.499300000000005</v>
      </c>
      <c r="E519" s="269">
        <v>9</v>
      </c>
      <c r="F519" s="269" t="s">
        <v>384</v>
      </c>
      <c r="G519" s="269">
        <v>9.5</v>
      </c>
      <c r="H519" s="269">
        <v>9.8438199999999991</v>
      </c>
      <c r="I519" s="438" t="s">
        <v>170</v>
      </c>
      <c r="J519" s="272">
        <v>3750</v>
      </c>
      <c r="K519" s="272">
        <v>3750</v>
      </c>
      <c r="L519" s="272">
        <v>3693.73</v>
      </c>
      <c r="M519" s="293">
        <v>1</v>
      </c>
    </row>
    <row r="520" spans="2:13" s="85" customFormat="1" ht="28.5" x14ac:dyDescent="0.8">
      <c r="B520" s="292" t="s">
        <v>189</v>
      </c>
      <c r="C520" s="437" t="s">
        <v>163</v>
      </c>
      <c r="D520" s="269">
        <v>98.493700000000004</v>
      </c>
      <c r="E520" s="269">
        <v>9</v>
      </c>
      <c r="F520" s="269" t="s">
        <v>383</v>
      </c>
      <c r="G520" s="269">
        <v>9.5</v>
      </c>
      <c r="H520" s="269">
        <v>9.8438199999999991</v>
      </c>
      <c r="I520" s="438" t="s">
        <v>170</v>
      </c>
      <c r="J520" s="272">
        <v>12500</v>
      </c>
      <c r="K520" s="272">
        <v>12500</v>
      </c>
      <c r="L520" s="272">
        <v>12311.72</v>
      </c>
      <c r="M520" s="293">
        <v>1</v>
      </c>
    </row>
    <row r="521" spans="2:13" s="85" customFormat="1" ht="28.5" x14ac:dyDescent="0.8">
      <c r="B521" s="292" t="s">
        <v>189</v>
      </c>
      <c r="C521" s="437" t="s">
        <v>163</v>
      </c>
      <c r="D521" s="269">
        <v>98.486199999999997</v>
      </c>
      <c r="E521" s="269">
        <v>9</v>
      </c>
      <c r="F521" s="269" t="s">
        <v>534</v>
      </c>
      <c r="G521" s="269">
        <v>9.5</v>
      </c>
      <c r="H521" s="269">
        <v>9.8438199999999991</v>
      </c>
      <c r="I521" s="438" t="s">
        <v>170</v>
      </c>
      <c r="J521" s="272">
        <v>25000</v>
      </c>
      <c r="K521" s="272">
        <v>25000</v>
      </c>
      <c r="L521" s="272">
        <v>24621.56</v>
      </c>
      <c r="M521" s="293">
        <v>1</v>
      </c>
    </row>
    <row r="522" spans="2:13" s="85" customFormat="1" ht="28.5" x14ac:dyDescent="0.8">
      <c r="B522" s="292" t="s">
        <v>189</v>
      </c>
      <c r="C522" s="437" t="s">
        <v>163</v>
      </c>
      <c r="D522" s="269">
        <v>98.411900000000003</v>
      </c>
      <c r="E522" s="269">
        <v>9</v>
      </c>
      <c r="F522" s="269" t="s">
        <v>632</v>
      </c>
      <c r="G522" s="269">
        <v>9.5</v>
      </c>
      <c r="H522" s="269">
        <v>9.8438199999999991</v>
      </c>
      <c r="I522" s="438" t="s">
        <v>170</v>
      </c>
      <c r="J522" s="272">
        <v>3750</v>
      </c>
      <c r="K522" s="272">
        <v>3750</v>
      </c>
      <c r="L522" s="272">
        <v>3690.45</v>
      </c>
      <c r="M522" s="293">
        <v>1</v>
      </c>
    </row>
    <row r="523" spans="2:13" s="85" customFormat="1" ht="28.5" x14ac:dyDescent="0.8">
      <c r="B523" s="292" t="s">
        <v>189</v>
      </c>
      <c r="C523" s="437" t="s">
        <v>163</v>
      </c>
      <c r="D523" s="269">
        <v>98.406400000000005</v>
      </c>
      <c r="E523" s="269">
        <v>9</v>
      </c>
      <c r="F523" s="269" t="s">
        <v>262</v>
      </c>
      <c r="G523" s="269">
        <v>9.5</v>
      </c>
      <c r="H523" s="269">
        <v>9.8438199999999991</v>
      </c>
      <c r="I523" s="438" t="s">
        <v>170</v>
      </c>
      <c r="J523" s="272">
        <v>12500</v>
      </c>
      <c r="K523" s="272">
        <v>12500</v>
      </c>
      <c r="L523" s="272">
        <v>12300.81</v>
      </c>
      <c r="M523" s="293">
        <v>1</v>
      </c>
    </row>
    <row r="524" spans="2:13" s="85" customFormat="1" ht="28.5" x14ac:dyDescent="0.8">
      <c r="B524" s="292" t="s">
        <v>189</v>
      </c>
      <c r="C524" s="437" t="s">
        <v>163</v>
      </c>
      <c r="D524" s="269">
        <v>98.399100000000004</v>
      </c>
      <c r="E524" s="269">
        <v>9</v>
      </c>
      <c r="F524" s="269" t="s">
        <v>633</v>
      </c>
      <c r="G524" s="269">
        <v>9.5</v>
      </c>
      <c r="H524" s="269">
        <v>9.8438199999999991</v>
      </c>
      <c r="I524" s="438" t="s">
        <v>170</v>
      </c>
      <c r="J524" s="272">
        <v>25000</v>
      </c>
      <c r="K524" s="272">
        <v>25000</v>
      </c>
      <c r="L524" s="272">
        <v>24599.78</v>
      </c>
      <c r="M524" s="293">
        <v>1</v>
      </c>
    </row>
    <row r="525" spans="2:13" s="85" customFormat="1" ht="28.5" x14ac:dyDescent="0.8">
      <c r="B525" s="292" t="s">
        <v>189</v>
      </c>
      <c r="C525" s="437" t="s">
        <v>163</v>
      </c>
      <c r="D525" s="269">
        <v>98.326499999999996</v>
      </c>
      <c r="E525" s="269">
        <v>9</v>
      </c>
      <c r="F525" s="269" t="s">
        <v>634</v>
      </c>
      <c r="G525" s="269">
        <v>9.5</v>
      </c>
      <c r="H525" s="269">
        <v>9.8438199999999991</v>
      </c>
      <c r="I525" s="438" t="s">
        <v>170</v>
      </c>
      <c r="J525" s="272">
        <v>3750</v>
      </c>
      <c r="K525" s="272">
        <v>3750</v>
      </c>
      <c r="L525" s="272">
        <v>3687.25</v>
      </c>
      <c r="M525" s="293">
        <v>1</v>
      </c>
    </row>
    <row r="526" spans="2:13" s="85" customFormat="1" ht="28.5" x14ac:dyDescent="0.8">
      <c r="B526" s="292" t="s">
        <v>189</v>
      </c>
      <c r="C526" s="437" t="s">
        <v>163</v>
      </c>
      <c r="D526" s="269">
        <v>98.321200000000005</v>
      </c>
      <c r="E526" s="269">
        <v>9</v>
      </c>
      <c r="F526" s="269" t="s">
        <v>635</v>
      </c>
      <c r="G526" s="269">
        <v>9.5</v>
      </c>
      <c r="H526" s="269">
        <v>9.8438199999999991</v>
      </c>
      <c r="I526" s="438" t="s">
        <v>170</v>
      </c>
      <c r="J526" s="272">
        <v>12500</v>
      </c>
      <c r="K526" s="272">
        <v>12500</v>
      </c>
      <c r="L526" s="272">
        <v>12290.15</v>
      </c>
      <c r="M526" s="293">
        <v>1</v>
      </c>
    </row>
    <row r="527" spans="2:13" s="85" customFormat="1" ht="28.5" x14ac:dyDescent="0.8">
      <c r="B527" s="292" t="s">
        <v>189</v>
      </c>
      <c r="C527" s="437" t="s">
        <v>163</v>
      </c>
      <c r="D527" s="269">
        <v>98.313999999999993</v>
      </c>
      <c r="E527" s="269">
        <v>9</v>
      </c>
      <c r="F527" s="269" t="s">
        <v>636</v>
      </c>
      <c r="G527" s="269">
        <v>9.5</v>
      </c>
      <c r="H527" s="269">
        <v>9.8438199999999991</v>
      </c>
      <c r="I527" s="438" t="s">
        <v>170</v>
      </c>
      <c r="J527" s="272">
        <v>25000</v>
      </c>
      <c r="K527" s="272">
        <v>25000</v>
      </c>
      <c r="L527" s="272">
        <v>24578.5</v>
      </c>
      <c r="M527" s="293">
        <v>1</v>
      </c>
    </row>
    <row r="528" spans="2:13" s="85" customFormat="1" ht="28.5" x14ac:dyDescent="0.8">
      <c r="B528" s="292" t="s">
        <v>189</v>
      </c>
      <c r="C528" s="437" t="s">
        <v>163</v>
      </c>
      <c r="D528" s="269">
        <v>98.243099999999998</v>
      </c>
      <c r="E528" s="269">
        <v>9</v>
      </c>
      <c r="F528" s="269" t="s">
        <v>637</v>
      </c>
      <c r="G528" s="269">
        <v>9.5</v>
      </c>
      <c r="H528" s="269">
        <v>9.8438199999999991</v>
      </c>
      <c r="I528" s="438" t="s">
        <v>170</v>
      </c>
      <c r="J528" s="272">
        <v>3750</v>
      </c>
      <c r="K528" s="272">
        <v>3750</v>
      </c>
      <c r="L528" s="272">
        <v>3684.12</v>
      </c>
      <c r="M528" s="293">
        <v>1</v>
      </c>
    </row>
    <row r="529" spans="2:13" s="85" customFormat="1" ht="28.5" x14ac:dyDescent="0.8">
      <c r="B529" s="292" t="s">
        <v>189</v>
      </c>
      <c r="C529" s="437" t="s">
        <v>163</v>
      </c>
      <c r="D529" s="269">
        <v>98.237899999999996</v>
      </c>
      <c r="E529" s="269">
        <v>9</v>
      </c>
      <c r="F529" s="269" t="s">
        <v>638</v>
      </c>
      <c r="G529" s="269">
        <v>9.5</v>
      </c>
      <c r="H529" s="269">
        <v>9.8438199999999991</v>
      </c>
      <c r="I529" s="438" t="s">
        <v>170</v>
      </c>
      <c r="J529" s="272">
        <v>12500</v>
      </c>
      <c r="K529" s="272">
        <v>12500</v>
      </c>
      <c r="L529" s="272">
        <v>12279.74</v>
      </c>
      <c r="M529" s="293">
        <v>1</v>
      </c>
    </row>
    <row r="530" spans="2:13" s="85" customFormat="1" ht="28.5" x14ac:dyDescent="0.8">
      <c r="B530" s="292" t="s">
        <v>189</v>
      </c>
      <c r="C530" s="437" t="s">
        <v>163</v>
      </c>
      <c r="D530" s="269">
        <v>98.230800000000002</v>
      </c>
      <c r="E530" s="269">
        <v>9</v>
      </c>
      <c r="F530" s="269" t="s">
        <v>639</v>
      </c>
      <c r="G530" s="269">
        <v>9.5</v>
      </c>
      <c r="H530" s="269">
        <v>9.8438199999999991</v>
      </c>
      <c r="I530" s="438" t="s">
        <v>170</v>
      </c>
      <c r="J530" s="272">
        <v>25000</v>
      </c>
      <c r="K530" s="272">
        <v>25000</v>
      </c>
      <c r="L530" s="272">
        <v>24557.72</v>
      </c>
      <c r="M530" s="293">
        <v>1</v>
      </c>
    </row>
    <row r="531" spans="2:13" s="85" customFormat="1" ht="28.5" x14ac:dyDescent="0.8">
      <c r="B531" s="292" t="s">
        <v>189</v>
      </c>
      <c r="C531" s="437" t="s">
        <v>163</v>
      </c>
      <c r="D531" s="269">
        <v>98.161699999999996</v>
      </c>
      <c r="E531" s="269">
        <v>9</v>
      </c>
      <c r="F531" s="269" t="s">
        <v>640</v>
      </c>
      <c r="G531" s="269">
        <v>9.5</v>
      </c>
      <c r="H531" s="269">
        <v>9.8438199999999991</v>
      </c>
      <c r="I531" s="438" t="s">
        <v>170</v>
      </c>
      <c r="J531" s="272">
        <v>3750</v>
      </c>
      <c r="K531" s="272">
        <v>3750</v>
      </c>
      <c r="L531" s="272">
        <v>3681.06</v>
      </c>
      <c r="M531" s="293">
        <v>1</v>
      </c>
    </row>
    <row r="532" spans="2:13" s="85" customFormat="1" ht="28.5" x14ac:dyDescent="0.8">
      <c r="B532" s="292" t="s">
        <v>189</v>
      </c>
      <c r="C532" s="437" t="s">
        <v>163</v>
      </c>
      <c r="D532" s="269">
        <v>98.156499999999994</v>
      </c>
      <c r="E532" s="269">
        <v>9</v>
      </c>
      <c r="F532" s="269" t="s">
        <v>641</v>
      </c>
      <c r="G532" s="269">
        <v>9.5</v>
      </c>
      <c r="H532" s="269">
        <v>9.8438199999999991</v>
      </c>
      <c r="I532" s="438" t="s">
        <v>170</v>
      </c>
      <c r="J532" s="272">
        <v>12500</v>
      </c>
      <c r="K532" s="272">
        <v>12500</v>
      </c>
      <c r="L532" s="272">
        <v>12269.57</v>
      </c>
      <c r="M532" s="293">
        <v>1</v>
      </c>
    </row>
    <row r="533" spans="2:13" s="85" customFormat="1" ht="28.5" x14ac:dyDescent="0.8">
      <c r="B533" s="292" t="s">
        <v>189</v>
      </c>
      <c r="C533" s="437" t="s">
        <v>163</v>
      </c>
      <c r="D533" s="269">
        <v>98.149600000000007</v>
      </c>
      <c r="E533" s="269">
        <v>9</v>
      </c>
      <c r="F533" s="269" t="s">
        <v>334</v>
      </c>
      <c r="G533" s="269">
        <v>9.5</v>
      </c>
      <c r="H533" s="269">
        <v>9.8438199999999991</v>
      </c>
      <c r="I533" s="438" t="s">
        <v>170</v>
      </c>
      <c r="J533" s="272">
        <v>25000</v>
      </c>
      <c r="K533" s="272">
        <v>25000</v>
      </c>
      <c r="L533" s="272">
        <v>24537.42</v>
      </c>
      <c r="M533" s="293">
        <v>1</v>
      </c>
    </row>
    <row r="534" spans="2:13" s="85" customFormat="1" ht="28.5" x14ac:dyDescent="0.8">
      <c r="B534" s="292" t="s">
        <v>189</v>
      </c>
      <c r="C534" s="437" t="s">
        <v>163</v>
      </c>
      <c r="D534" s="269">
        <v>98.082099999999997</v>
      </c>
      <c r="E534" s="269">
        <v>9</v>
      </c>
      <c r="F534" s="269" t="s">
        <v>642</v>
      </c>
      <c r="G534" s="269">
        <v>9.5</v>
      </c>
      <c r="H534" s="269">
        <v>9.8438199999999991</v>
      </c>
      <c r="I534" s="438" t="s">
        <v>170</v>
      </c>
      <c r="J534" s="272">
        <v>3750</v>
      </c>
      <c r="K534" s="272">
        <v>3750</v>
      </c>
      <c r="L534" s="272">
        <v>3678.08</v>
      </c>
      <c r="M534" s="293">
        <v>1</v>
      </c>
    </row>
    <row r="535" spans="2:13" s="85" customFormat="1" ht="28.5" x14ac:dyDescent="0.8">
      <c r="B535" s="292" t="s">
        <v>189</v>
      </c>
      <c r="C535" s="437" t="s">
        <v>163</v>
      </c>
      <c r="D535" s="269">
        <v>98.077100000000002</v>
      </c>
      <c r="E535" s="269">
        <v>9</v>
      </c>
      <c r="F535" s="269" t="s">
        <v>643</v>
      </c>
      <c r="G535" s="269">
        <v>9.5</v>
      </c>
      <c r="H535" s="269">
        <v>9.8438199999999991</v>
      </c>
      <c r="I535" s="438" t="s">
        <v>170</v>
      </c>
      <c r="J535" s="272">
        <v>12500</v>
      </c>
      <c r="K535" s="272">
        <v>12500</v>
      </c>
      <c r="L535" s="272">
        <v>12259.64</v>
      </c>
      <c r="M535" s="293">
        <v>1</v>
      </c>
    </row>
    <row r="536" spans="2:13" s="85" customFormat="1" ht="28.5" x14ac:dyDescent="0.8">
      <c r="B536" s="292" t="s">
        <v>189</v>
      </c>
      <c r="C536" s="437" t="s">
        <v>163</v>
      </c>
      <c r="D536" s="269">
        <v>98.070300000000003</v>
      </c>
      <c r="E536" s="269">
        <v>9</v>
      </c>
      <c r="F536" s="269" t="s">
        <v>510</v>
      </c>
      <c r="G536" s="269">
        <v>9.5</v>
      </c>
      <c r="H536" s="269">
        <v>9.8438199999999991</v>
      </c>
      <c r="I536" s="438" t="s">
        <v>170</v>
      </c>
      <c r="J536" s="272">
        <v>25000</v>
      </c>
      <c r="K536" s="272">
        <v>25000</v>
      </c>
      <c r="L536" s="272">
        <v>24517.59</v>
      </c>
      <c r="M536" s="293">
        <v>1</v>
      </c>
    </row>
    <row r="537" spans="2:13" s="85" customFormat="1" ht="28.5" x14ac:dyDescent="0.8">
      <c r="B537" s="292" t="s">
        <v>355</v>
      </c>
      <c r="C537" s="437" t="s">
        <v>163</v>
      </c>
      <c r="D537" s="269">
        <v>99.997799999999998</v>
      </c>
      <c r="E537" s="269">
        <v>8</v>
      </c>
      <c r="F537" s="269" t="s">
        <v>456</v>
      </c>
      <c r="G537" s="269">
        <v>8</v>
      </c>
      <c r="H537" s="269">
        <v>8.2432099999999995</v>
      </c>
      <c r="I537" s="438" t="s">
        <v>170</v>
      </c>
      <c r="J537" s="272">
        <v>31857</v>
      </c>
      <c r="K537" s="272">
        <v>31857</v>
      </c>
      <c r="L537" s="272">
        <v>31856.32</v>
      </c>
      <c r="M537" s="293">
        <v>1</v>
      </c>
    </row>
    <row r="538" spans="2:13" s="85" customFormat="1" ht="28.5" x14ac:dyDescent="0.8">
      <c r="B538" s="292" t="s">
        <v>252</v>
      </c>
      <c r="C538" s="437" t="s">
        <v>163</v>
      </c>
      <c r="D538" s="269">
        <v>99.449700000000007</v>
      </c>
      <c r="E538" s="269">
        <v>8.75</v>
      </c>
      <c r="F538" s="269" t="s">
        <v>644</v>
      </c>
      <c r="G538" s="269">
        <v>9.25</v>
      </c>
      <c r="H538" s="269">
        <v>9.5758299999999998</v>
      </c>
      <c r="I538" s="438" t="s">
        <v>170</v>
      </c>
      <c r="J538" s="272">
        <v>3354</v>
      </c>
      <c r="K538" s="272">
        <v>3354</v>
      </c>
      <c r="L538" s="272">
        <v>3335.54</v>
      </c>
      <c r="M538" s="293">
        <v>1</v>
      </c>
    </row>
    <row r="539" spans="2:13" s="85" customFormat="1" ht="28.5" x14ac:dyDescent="0.8">
      <c r="B539" s="292" t="s">
        <v>252</v>
      </c>
      <c r="C539" s="437" t="s">
        <v>163</v>
      </c>
      <c r="D539" s="269">
        <v>99.446299999999994</v>
      </c>
      <c r="E539" s="269">
        <v>8.75</v>
      </c>
      <c r="F539" s="269" t="s">
        <v>645</v>
      </c>
      <c r="G539" s="269">
        <v>9.25</v>
      </c>
      <c r="H539" s="269">
        <v>9.5758299999999998</v>
      </c>
      <c r="I539" s="438" t="s">
        <v>170</v>
      </c>
      <c r="J539" s="272">
        <v>14187</v>
      </c>
      <c r="K539" s="272">
        <v>14187</v>
      </c>
      <c r="L539" s="272">
        <v>14108.45</v>
      </c>
      <c r="M539" s="293">
        <v>1</v>
      </c>
    </row>
    <row r="540" spans="2:13" s="85" customFormat="1" ht="28.5" x14ac:dyDescent="0.8">
      <c r="B540" s="292" t="s">
        <v>194</v>
      </c>
      <c r="C540" s="437" t="s">
        <v>163</v>
      </c>
      <c r="D540" s="269">
        <v>98.805999999999997</v>
      </c>
      <c r="E540" s="269">
        <v>7.1</v>
      </c>
      <c r="F540" s="269" t="s">
        <v>646</v>
      </c>
      <c r="G540" s="269">
        <v>7.35</v>
      </c>
      <c r="H540" s="269">
        <v>7.4850500000000002</v>
      </c>
      <c r="I540" s="438" t="s">
        <v>170</v>
      </c>
      <c r="J540" s="272">
        <v>178125</v>
      </c>
      <c r="K540" s="272">
        <v>178125</v>
      </c>
      <c r="L540" s="272">
        <v>175998.29</v>
      </c>
      <c r="M540" s="293">
        <v>1</v>
      </c>
    </row>
    <row r="541" spans="2:13" s="85" customFormat="1" ht="28.5" x14ac:dyDescent="0.8">
      <c r="B541" s="292" t="s">
        <v>251</v>
      </c>
      <c r="C541" s="437" t="s">
        <v>163</v>
      </c>
      <c r="D541" s="269">
        <v>99.877799999999993</v>
      </c>
      <c r="E541" s="269">
        <v>9</v>
      </c>
      <c r="F541" s="269" t="s">
        <v>167</v>
      </c>
      <c r="G541" s="269">
        <v>9.5</v>
      </c>
      <c r="H541" s="269">
        <v>9.8438199999999991</v>
      </c>
      <c r="I541" s="438" t="s">
        <v>170</v>
      </c>
      <c r="J541" s="272">
        <v>14280</v>
      </c>
      <c r="K541" s="272">
        <v>14280</v>
      </c>
      <c r="L541" s="272">
        <v>14262.56</v>
      </c>
      <c r="M541" s="293">
        <v>1</v>
      </c>
    </row>
    <row r="542" spans="2:13" s="85" customFormat="1" ht="28.5" x14ac:dyDescent="0.8">
      <c r="B542" s="292" t="s">
        <v>251</v>
      </c>
      <c r="C542" s="437" t="s">
        <v>163</v>
      </c>
      <c r="D542" s="269">
        <v>99.758600000000001</v>
      </c>
      <c r="E542" s="269">
        <v>9</v>
      </c>
      <c r="F542" s="269" t="s">
        <v>271</v>
      </c>
      <c r="G542" s="269">
        <v>9.5</v>
      </c>
      <c r="H542" s="269">
        <v>9.8438199999999991</v>
      </c>
      <c r="I542" s="438" t="s">
        <v>170</v>
      </c>
      <c r="J542" s="272">
        <v>14280</v>
      </c>
      <c r="K542" s="272">
        <v>14280</v>
      </c>
      <c r="L542" s="272">
        <v>14245.53</v>
      </c>
      <c r="M542" s="293">
        <v>1</v>
      </c>
    </row>
    <row r="543" spans="2:13" s="85" customFormat="1" ht="28.5" x14ac:dyDescent="0.8">
      <c r="B543" s="292" t="s">
        <v>251</v>
      </c>
      <c r="C543" s="437" t="s">
        <v>163</v>
      </c>
      <c r="D543" s="269">
        <v>99.642099999999999</v>
      </c>
      <c r="E543" s="269">
        <v>9</v>
      </c>
      <c r="F543" s="269" t="s">
        <v>318</v>
      </c>
      <c r="G543" s="269">
        <v>9.5</v>
      </c>
      <c r="H543" s="269">
        <v>9.8438199999999991</v>
      </c>
      <c r="I543" s="438" t="s">
        <v>170</v>
      </c>
      <c r="J543" s="272">
        <v>14280</v>
      </c>
      <c r="K543" s="272">
        <v>14280</v>
      </c>
      <c r="L543" s="272">
        <v>14228.9</v>
      </c>
      <c r="M543" s="293">
        <v>1</v>
      </c>
    </row>
    <row r="544" spans="2:13" s="85" customFormat="1" ht="28.5" x14ac:dyDescent="0.8">
      <c r="B544" s="292" t="s">
        <v>251</v>
      </c>
      <c r="C544" s="437" t="s">
        <v>163</v>
      </c>
      <c r="D544" s="269">
        <v>99.528300000000002</v>
      </c>
      <c r="E544" s="269">
        <v>9</v>
      </c>
      <c r="F544" s="269" t="s">
        <v>326</v>
      </c>
      <c r="G544" s="269">
        <v>9.5</v>
      </c>
      <c r="H544" s="269">
        <v>9.8438199999999991</v>
      </c>
      <c r="I544" s="438" t="s">
        <v>170</v>
      </c>
      <c r="J544" s="272">
        <v>14280</v>
      </c>
      <c r="K544" s="272">
        <v>14280</v>
      </c>
      <c r="L544" s="272">
        <v>14212.65</v>
      </c>
      <c r="M544" s="293">
        <v>1</v>
      </c>
    </row>
    <row r="545" spans="2:13" s="85" customFormat="1" ht="28.5" x14ac:dyDescent="0.8">
      <c r="B545" s="292" t="s">
        <v>251</v>
      </c>
      <c r="C545" s="437" t="s">
        <v>163</v>
      </c>
      <c r="D545" s="269">
        <v>99.417100000000005</v>
      </c>
      <c r="E545" s="269">
        <v>9</v>
      </c>
      <c r="F545" s="269" t="s">
        <v>647</v>
      </c>
      <c r="G545" s="269">
        <v>9.5</v>
      </c>
      <c r="H545" s="269">
        <v>9.8438199999999991</v>
      </c>
      <c r="I545" s="438" t="s">
        <v>170</v>
      </c>
      <c r="J545" s="272">
        <v>14280</v>
      </c>
      <c r="K545" s="272">
        <v>14280</v>
      </c>
      <c r="L545" s="272">
        <v>14196.77</v>
      </c>
      <c r="M545" s="293">
        <v>1</v>
      </c>
    </row>
    <row r="546" spans="2:13" s="85" customFormat="1" ht="28.5" x14ac:dyDescent="0.8">
      <c r="B546" s="292" t="s">
        <v>251</v>
      </c>
      <c r="C546" s="437" t="s">
        <v>163</v>
      </c>
      <c r="D546" s="269">
        <v>99.308499999999995</v>
      </c>
      <c r="E546" s="269">
        <v>9</v>
      </c>
      <c r="F546" s="269" t="s">
        <v>648</v>
      </c>
      <c r="G546" s="269">
        <v>9.5</v>
      </c>
      <c r="H546" s="269">
        <v>9.8438199999999991</v>
      </c>
      <c r="I546" s="438" t="s">
        <v>170</v>
      </c>
      <c r="J546" s="272">
        <v>14280</v>
      </c>
      <c r="K546" s="272">
        <v>14280</v>
      </c>
      <c r="L546" s="272">
        <v>14181.27</v>
      </c>
      <c r="M546" s="293">
        <v>1</v>
      </c>
    </row>
    <row r="547" spans="2:13" s="85" customFormat="1" ht="28.5" x14ac:dyDescent="0.8">
      <c r="B547" s="292" t="s">
        <v>251</v>
      </c>
      <c r="C547" s="437" t="s">
        <v>163</v>
      </c>
      <c r="D547" s="269">
        <v>99.202500000000001</v>
      </c>
      <c r="E547" s="269">
        <v>9</v>
      </c>
      <c r="F547" s="269" t="s">
        <v>649</v>
      </c>
      <c r="G547" s="269">
        <v>9.5</v>
      </c>
      <c r="H547" s="269">
        <v>9.8438199999999991</v>
      </c>
      <c r="I547" s="438" t="s">
        <v>170</v>
      </c>
      <c r="J547" s="272">
        <v>14280</v>
      </c>
      <c r="K547" s="272">
        <v>14280</v>
      </c>
      <c r="L547" s="272">
        <v>14166.12</v>
      </c>
      <c r="M547" s="293">
        <v>1</v>
      </c>
    </row>
    <row r="548" spans="2:13" s="85" customFormat="1" ht="28.5" x14ac:dyDescent="0.8">
      <c r="B548" s="292" t="s">
        <v>251</v>
      </c>
      <c r="C548" s="437" t="s">
        <v>163</v>
      </c>
      <c r="D548" s="269">
        <v>99.0989</v>
      </c>
      <c r="E548" s="269">
        <v>9</v>
      </c>
      <c r="F548" s="269" t="s">
        <v>650</v>
      </c>
      <c r="G548" s="269">
        <v>9.5</v>
      </c>
      <c r="H548" s="269">
        <v>9.8438199999999991</v>
      </c>
      <c r="I548" s="438" t="s">
        <v>170</v>
      </c>
      <c r="J548" s="272">
        <v>14280</v>
      </c>
      <c r="K548" s="272">
        <v>14280</v>
      </c>
      <c r="L548" s="272">
        <v>14151.33</v>
      </c>
      <c r="M548" s="293">
        <v>1</v>
      </c>
    </row>
    <row r="549" spans="2:13" s="85" customFormat="1" ht="28.5" x14ac:dyDescent="0.8">
      <c r="B549" s="292" t="s">
        <v>251</v>
      </c>
      <c r="C549" s="437" t="s">
        <v>163</v>
      </c>
      <c r="D549" s="269">
        <v>98.997699999999995</v>
      </c>
      <c r="E549" s="269">
        <v>9</v>
      </c>
      <c r="F549" s="269" t="s">
        <v>651</v>
      </c>
      <c r="G549" s="269">
        <v>9.5</v>
      </c>
      <c r="H549" s="269">
        <v>9.8438199999999991</v>
      </c>
      <c r="I549" s="438" t="s">
        <v>170</v>
      </c>
      <c r="J549" s="272">
        <v>14280</v>
      </c>
      <c r="K549" s="272">
        <v>14280</v>
      </c>
      <c r="L549" s="272">
        <v>14136.88</v>
      </c>
      <c r="M549" s="293">
        <v>1</v>
      </c>
    </row>
    <row r="550" spans="2:13" s="85" customFormat="1" ht="28.5" x14ac:dyDescent="0.8">
      <c r="B550" s="292" t="s">
        <v>251</v>
      </c>
      <c r="C550" s="437" t="s">
        <v>163</v>
      </c>
      <c r="D550" s="269">
        <v>98.898799999999994</v>
      </c>
      <c r="E550" s="269">
        <v>9</v>
      </c>
      <c r="F550" s="269" t="s">
        <v>377</v>
      </c>
      <c r="G550" s="269">
        <v>9.5</v>
      </c>
      <c r="H550" s="269">
        <v>9.8438199999999991</v>
      </c>
      <c r="I550" s="438" t="s">
        <v>170</v>
      </c>
      <c r="J550" s="272">
        <v>14280</v>
      </c>
      <c r="K550" s="272">
        <v>14280</v>
      </c>
      <c r="L550" s="272">
        <v>14122.76</v>
      </c>
      <c r="M550" s="293">
        <v>1</v>
      </c>
    </row>
    <row r="551" spans="2:13" s="85" customFormat="1" ht="28.5" x14ac:dyDescent="0.8">
      <c r="B551" s="292" t="s">
        <v>251</v>
      </c>
      <c r="C551" s="437" t="s">
        <v>163</v>
      </c>
      <c r="D551" s="269">
        <v>98.802300000000002</v>
      </c>
      <c r="E551" s="269">
        <v>9</v>
      </c>
      <c r="F551" s="269" t="s">
        <v>418</v>
      </c>
      <c r="G551" s="269">
        <v>9.5</v>
      </c>
      <c r="H551" s="269">
        <v>9.8438199999999991</v>
      </c>
      <c r="I551" s="438" t="s">
        <v>170</v>
      </c>
      <c r="J551" s="272">
        <v>14280</v>
      </c>
      <c r="K551" s="272">
        <v>14280</v>
      </c>
      <c r="L551" s="272">
        <v>14108.97</v>
      </c>
      <c r="M551" s="293">
        <v>1</v>
      </c>
    </row>
    <row r="552" spans="2:13" s="85" customFormat="1" ht="28.5" x14ac:dyDescent="0.8">
      <c r="B552" s="292" t="s">
        <v>251</v>
      </c>
      <c r="C552" s="437" t="s">
        <v>163</v>
      </c>
      <c r="D552" s="269">
        <v>98.707999999999998</v>
      </c>
      <c r="E552" s="269">
        <v>9</v>
      </c>
      <c r="F552" s="269" t="s">
        <v>268</v>
      </c>
      <c r="G552" s="269">
        <v>9.5</v>
      </c>
      <c r="H552" s="269">
        <v>9.8438199999999991</v>
      </c>
      <c r="I552" s="438" t="s">
        <v>170</v>
      </c>
      <c r="J552" s="272">
        <v>14280</v>
      </c>
      <c r="K552" s="272">
        <v>14280</v>
      </c>
      <c r="L552" s="272">
        <v>14095.51</v>
      </c>
      <c r="M552" s="293">
        <v>1</v>
      </c>
    </row>
    <row r="553" spans="2:13" s="85" customFormat="1" ht="28.5" x14ac:dyDescent="0.8">
      <c r="B553" s="292" t="s">
        <v>251</v>
      </c>
      <c r="C553" s="437" t="s">
        <v>163</v>
      </c>
      <c r="D553" s="269">
        <v>98.615799999999993</v>
      </c>
      <c r="E553" s="269">
        <v>9</v>
      </c>
      <c r="F553" s="269" t="s">
        <v>369</v>
      </c>
      <c r="G553" s="269">
        <v>9.5</v>
      </c>
      <c r="H553" s="269">
        <v>9.8438199999999991</v>
      </c>
      <c r="I553" s="438" t="s">
        <v>170</v>
      </c>
      <c r="J553" s="272">
        <v>14280</v>
      </c>
      <c r="K553" s="272">
        <v>14280</v>
      </c>
      <c r="L553" s="272">
        <v>14082.35</v>
      </c>
      <c r="M553" s="293">
        <v>1</v>
      </c>
    </row>
    <row r="554" spans="2:13" s="85" customFormat="1" ht="28.5" x14ac:dyDescent="0.8">
      <c r="B554" s="292" t="s">
        <v>251</v>
      </c>
      <c r="C554" s="437" t="s">
        <v>163</v>
      </c>
      <c r="D554" s="269">
        <v>98.525899999999993</v>
      </c>
      <c r="E554" s="269">
        <v>9</v>
      </c>
      <c r="F554" s="269" t="s">
        <v>652</v>
      </c>
      <c r="G554" s="269">
        <v>9.5</v>
      </c>
      <c r="H554" s="269">
        <v>9.8438199999999991</v>
      </c>
      <c r="I554" s="438" t="s">
        <v>170</v>
      </c>
      <c r="J554" s="272">
        <v>14280</v>
      </c>
      <c r="K554" s="272">
        <v>14280</v>
      </c>
      <c r="L554" s="272">
        <v>14069.5</v>
      </c>
      <c r="M554" s="293">
        <v>1</v>
      </c>
    </row>
    <row r="555" spans="2:13" s="85" customFormat="1" ht="28.5" x14ac:dyDescent="0.8">
      <c r="B555" s="292" t="s">
        <v>251</v>
      </c>
      <c r="C555" s="437" t="s">
        <v>163</v>
      </c>
      <c r="D555" s="269">
        <v>98.438000000000002</v>
      </c>
      <c r="E555" s="269">
        <v>9</v>
      </c>
      <c r="F555" s="269" t="s">
        <v>653</v>
      </c>
      <c r="G555" s="269">
        <v>9.5</v>
      </c>
      <c r="H555" s="269">
        <v>9.8438199999999991</v>
      </c>
      <c r="I555" s="438" t="s">
        <v>170</v>
      </c>
      <c r="J555" s="272">
        <v>14280</v>
      </c>
      <c r="K555" s="272">
        <v>14280</v>
      </c>
      <c r="L555" s="272">
        <v>14056.95</v>
      </c>
      <c r="M555" s="293">
        <v>1</v>
      </c>
    </row>
    <row r="556" spans="2:13" s="85" customFormat="1" ht="28.5" x14ac:dyDescent="0.8">
      <c r="B556" s="292" t="s">
        <v>251</v>
      </c>
      <c r="C556" s="437" t="s">
        <v>163</v>
      </c>
      <c r="D556" s="269">
        <v>98.352099999999993</v>
      </c>
      <c r="E556" s="269">
        <v>9</v>
      </c>
      <c r="F556" s="269" t="s">
        <v>382</v>
      </c>
      <c r="G556" s="269">
        <v>9.5</v>
      </c>
      <c r="H556" s="269">
        <v>9.8438199999999991</v>
      </c>
      <c r="I556" s="438" t="s">
        <v>170</v>
      </c>
      <c r="J556" s="272">
        <v>14280</v>
      </c>
      <c r="K556" s="272">
        <v>14280</v>
      </c>
      <c r="L556" s="272">
        <v>14044.69</v>
      </c>
      <c r="M556" s="293">
        <v>1</v>
      </c>
    </row>
    <row r="557" spans="2:13" s="85" customFormat="1" ht="28.5" x14ac:dyDescent="0.8">
      <c r="B557" s="292" t="s">
        <v>251</v>
      </c>
      <c r="C557" s="437" t="s">
        <v>163</v>
      </c>
      <c r="D557" s="269">
        <v>98.268199999999993</v>
      </c>
      <c r="E557" s="269">
        <v>9</v>
      </c>
      <c r="F557" s="269" t="s">
        <v>654</v>
      </c>
      <c r="G557" s="269">
        <v>9.5</v>
      </c>
      <c r="H557" s="269">
        <v>9.8438199999999991</v>
      </c>
      <c r="I557" s="438" t="s">
        <v>170</v>
      </c>
      <c r="J557" s="272">
        <v>14280</v>
      </c>
      <c r="K557" s="272">
        <v>14280</v>
      </c>
      <c r="L557" s="272">
        <v>14032.71</v>
      </c>
      <c r="M557" s="293">
        <v>1</v>
      </c>
    </row>
    <row r="558" spans="2:13" s="85" customFormat="1" ht="28.5" x14ac:dyDescent="0.8">
      <c r="B558" s="292" t="s">
        <v>251</v>
      </c>
      <c r="C558" s="437" t="s">
        <v>163</v>
      </c>
      <c r="D558" s="269">
        <v>98.186300000000003</v>
      </c>
      <c r="E558" s="269">
        <v>9</v>
      </c>
      <c r="F558" s="269" t="s">
        <v>655</v>
      </c>
      <c r="G558" s="269">
        <v>9.5</v>
      </c>
      <c r="H558" s="269">
        <v>9.8438199999999991</v>
      </c>
      <c r="I558" s="438" t="s">
        <v>170</v>
      </c>
      <c r="J558" s="272">
        <v>14280</v>
      </c>
      <c r="K558" s="272">
        <v>14280</v>
      </c>
      <c r="L558" s="272">
        <v>14021.01</v>
      </c>
      <c r="M558" s="293">
        <v>1</v>
      </c>
    </row>
    <row r="559" spans="2:13" s="85" customFormat="1" ht="28.5" x14ac:dyDescent="0.8">
      <c r="B559" s="292" t="s">
        <v>251</v>
      </c>
      <c r="C559" s="437" t="s">
        <v>163</v>
      </c>
      <c r="D559" s="269">
        <v>98.106300000000005</v>
      </c>
      <c r="E559" s="269">
        <v>9</v>
      </c>
      <c r="F559" s="269" t="s">
        <v>498</v>
      </c>
      <c r="G559" s="269">
        <v>9.5</v>
      </c>
      <c r="H559" s="269">
        <v>9.8438199999999991</v>
      </c>
      <c r="I559" s="438" t="s">
        <v>170</v>
      </c>
      <c r="J559" s="272">
        <v>14280</v>
      </c>
      <c r="K559" s="272">
        <v>14280</v>
      </c>
      <c r="L559" s="272">
        <v>14009.58</v>
      </c>
      <c r="M559" s="293">
        <v>1</v>
      </c>
    </row>
    <row r="560" spans="2:13" s="85" customFormat="1" ht="28.5" x14ac:dyDescent="0.8">
      <c r="B560" s="292" t="s">
        <v>251</v>
      </c>
      <c r="C560" s="437" t="s">
        <v>163</v>
      </c>
      <c r="D560" s="269">
        <v>98.028099999999995</v>
      </c>
      <c r="E560" s="269">
        <v>9</v>
      </c>
      <c r="F560" s="269" t="s">
        <v>186</v>
      </c>
      <c r="G560" s="269">
        <v>9.5</v>
      </c>
      <c r="H560" s="269">
        <v>9.8438199999999991</v>
      </c>
      <c r="I560" s="438" t="s">
        <v>170</v>
      </c>
      <c r="J560" s="272">
        <v>14280</v>
      </c>
      <c r="K560" s="272">
        <v>14280</v>
      </c>
      <c r="L560" s="272">
        <v>13998.42</v>
      </c>
      <c r="M560" s="293">
        <v>1</v>
      </c>
    </row>
    <row r="561" spans="2:13" s="85" customFormat="1" ht="28.5" x14ac:dyDescent="0.8">
      <c r="B561" s="292" t="s">
        <v>251</v>
      </c>
      <c r="C561" s="437" t="s">
        <v>163</v>
      </c>
      <c r="D561" s="269">
        <v>97.951700000000002</v>
      </c>
      <c r="E561" s="269">
        <v>9</v>
      </c>
      <c r="F561" s="269" t="s">
        <v>656</v>
      </c>
      <c r="G561" s="269">
        <v>9.5</v>
      </c>
      <c r="H561" s="269">
        <v>9.8438199999999991</v>
      </c>
      <c r="I561" s="438" t="s">
        <v>170</v>
      </c>
      <c r="J561" s="272">
        <v>14280</v>
      </c>
      <c r="K561" s="272">
        <v>14280</v>
      </c>
      <c r="L561" s="272">
        <v>13987.52</v>
      </c>
      <c r="M561" s="293">
        <v>1</v>
      </c>
    </row>
    <row r="562" spans="2:13" s="85" customFormat="1" ht="28.5" x14ac:dyDescent="0.8">
      <c r="B562" s="292" t="s">
        <v>251</v>
      </c>
      <c r="C562" s="437" t="s">
        <v>163</v>
      </c>
      <c r="D562" s="269">
        <v>97.877200000000002</v>
      </c>
      <c r="E562" s="269">
        <v>9</v>
      </c>
      <c r="F562" s="269" t="s">
        <v>657</v>
      </c>
      <c r="G562" s="269">
        <v>9.5</v>
      </c>
      <c r="H562" s="269">
        <v>9.8438199999999991</v>
      </c>
      <c r="I562" s="438" t="s">
        <v>170</v>
      </c>
      <c r="J562" s="272">
        <v>14280</v>
      </c>
      <c r="K562" s="272">
        <v>14280</v>
      </c>
      <c r="L562" s="272">
        <v>13976.87</v>
      </c>
      <c r="M562" s="293">
        <v>1</v>
      </c>
    </row>
    <row r="563" spans="2:13" s="85" customFormat="1" ht="28.5" x14ac:dyDescent="0.8">
      <c r="B563" s="292" t="s">
        <v>251</v>
      </c>
      <c r="C563" s="437" t="s">
        <v>163</v>
      </c>
      <c r="D563" s="269">
        <v>97.804299999999998</v>
      </c>
      <c r="E563" s="269">
        <v>9</v>
      </c>
      <c r="F563" s="269" t="s">
        <v>658</v>
      </c>
      <c r="G563" s="269">
        <v>9.5</v>
      </c>
      <c r="H563" s="269">
        <v>9.8438199999999991</v>
      </c>
      <c r="I563" s="438" t="s">
        <v>170</v>
      </c>
      <c r="J563" s="272">
        <v>14280</v>
      </c>
      <c r="K563" s="272">
        <v>14280</v>
      </c>
      <c r="L563" s="272">
        <v>13966.46</v>
      </c>
      <c r="M563" s="293">
        <v>1</v>
      </c>
    </row>
    <row r="564" spans="2:13" s="85" customFormat="1" ht="28.5" x14ac:dyDescent="0.8">
      <c r="B564" s="292" t="s">
        <v>251</v>
      </c>
      <c r="C564" s="437" t="s">
        <v>163</v>
      </c>
      <c r="D564" s="269">
        <v>97.733099999999993</v>
      </c>
      <c r="E564" s="269">
        <v>9</v>
      </c>
      <c r="F564" s="269" t="s">
        <v>659</v>
      </c>
      <c r="G564" s="269">
        <v>9.5</v>
      </c>
      <c r="H564" s="269">
        <v>9.8438199999999991</v>
      </c>
      <c r="I564" s="438" t="s">
        <v>170</v>
      </c>
      <c r="J564" s="272">
        <v>14280</v>
      </c>
      <c r="K564" s="272">
        <v>14280</v>
      </c>
      <c r="L564" s="272">
        <v>13956.3</v>
      </c>
      <c r="M564" s="293">
        <v>1</v>
      </c>
    </row>
    <row r="565" spans="2:13" s="85" customFormat="1" ht="28.5" x14ac:dyDescent="0.8">
      <c r="B565" s="292" t="s">
        <v>251</v>
      </c>
      <c r="C565" s="437" t="s">
        <v>163</v>
      </c>
      <c r="D565" s="269">
        <v>97.663600000000002</v>
      </c>
      <c r="E565" s="269">
        <v>9</v>
      </c>
      <c r="F565" s="269" t="s">
        <v>660</v>
      </c>
      <c r="G565" s="269">
        <v>9.5</v>
      </c>
      <c r="H565" s="269">
        <v>9.8438199999999991</v>
      </c>
      <c r="I565" s="438" t="s">
        <v>170</v>
      </c>
      <c r="J565" s="272">
        <v>14280</v>
      </c>
      <c r="K565" s="272">
        <v>14280</v>
      </c>
      <c r="L565" s="272">
        <v>13946.37</v>
      </c>
      <c r="M565" s="293">
        <v>1</v>
      </c>
    </row>
    <row r="566" spans="2:13" s="85" customFormat="1" ht="28.5" x14ac:dyDescent="0.8">
      <c r="B566" s="292" t="s">
        <v>251</v>
      </c>
      <c r="C566" s="437" t="s">
        <v>163</v>
      </c>
      <c r="D566" s="269">
        <v>97.595699999999994</v>
      </c>
      <c r="E566" s="269">
        <v>9</v>
      </c>
      <c r="F566" s="269" t="s">
        <v>661</v>
      </c>
      <c r="G566" s="269">
        <v>9.5</v>
      </c>
      <c r="H566" s="269">
        <v>9.8438199999999991</v>
      </c>
      <c r="I566" s="438" t="s">
        <v>170</v>
      </c>
      <c r="J566" s="272">
        <v>14280</v>
      </c>
      <c r="K566" s="272">
        <v>14280</v>
      </c>
      <c r="L566" s="272">
        <v>13936.68</v>
      </c>
      <c r="M566" s="293">
        <v>1</v>
      </c>
    </row>
    <row r="567" spans="2:13" s="85" customFormat="1" ht="28.5" x14ac:dyDescent="0.8">
      <c r="B567" s="292" t="s">
        <v>251</v>
      </c>
      <c r="C567" s="437" t="s">
        <v>163</v>
      </c>
      <c r="D567" s="269">
        <v>97.529399999999995</v>
      </c>
      <c r="E567" s="269">
        <v>9</v>
      </c>
      <c r="F567" s="269" t="s">
        <v>662</v>
      </c>
      <c r="G567" s="269">
        <v>9.5</v>
      </c>
      <c r="H567" s="269">
        <v>9.8438199999999991</v>
      </c>
      <c r="I567" s="438" t="s">
        <v>170</v>
      </c>
      <c r="J567" s="272">
        <v>14280</v>
      </c>
      <c r="K567" s="272">
        <v>14280</v>
      </c>
      <c r="L567" s="272">
        <v>13927.21</v>
      </c>
      <c r="M567" s="293">
        <v>1</v>
      </c>
    </row>
    <row r="568" spans="2:13" s="85" customFormat="1" ht="28.5" x14ac:dyDescent="0.8">
      <c r="B568" s="292" t="s">
        <v>251</v>
      </c>
      <c r="C568" s="437" t="s">
        <v>163</v>
      </c>
      <c r="D568" s="269">
        <v>97.464600000000004</v>
      </c>
      <c r="E568" s="269">
        <v>9</v>
      </c>
      <c r="F568" s="269" t="s">
        <v>663</v>
      </c>
      <c r="G568" s="269">
        <v>9.5</v>
      </c>
      <c r="H568" s="269">
        <v>9.8438199999999991</v>
      </c>
      <c r="I568" s="438" t="s">
        <v>170</v>
      </c>
      <c r="J568" s="272">
        <v>14440</v>
      </c>
      <c r="K568" s="272">
        <v>14440</v>
      </c>
      <c r="L568" s="272">
        <v>14073.9</v>
      </c>
      <c r="M568" s="293">
        <v>1</v>
      </c>
    </row>
    <row r="569" spans="2:13" s="85" customFormat="1" ht="28.5" x14ac:dyDescent="0.8">
      <c r="B569" s="292" t="s">
        <v>421</v>
      </c>
      <c r="C569" s="437" t="s">
        <v>163</v>
      </c>
      <c r="D569" s="269">
        <v>99.993700000000004</v>
      </c>
      <c r="E569" s="269">
        <v>9</v>
      </c>
      <c r="F569" s="269" t="s">
        <v>427</v>
      </c>
      <c r="G569" s="269">
        <v>9</v>
      </c>
      <c r="H569" s="269">
        <v>9.3083299999999998</v>
      </c>
      <c r="I569" s="438" t="s">
        <v>170</v>
      </c>
      <c r="J569" s="272">
        <v>5001</v>
      </c>
      <c r="K569" s="272">
        <v>5001</v>
      </c>
      <c r="L569" s="272">
        <v>5000.6899999999996</v>
      </c>
      <c r="M569" s="293">
        <v>1</v>
      </c>
    </row>
    <row r="570" spans="2:13" s="85" customFormat="1" ht="28.5" x14ac:dyDescent="0.8">
      <c r="B570" s="292" t="s">
        <v>664</v>
      </c>
      <c r="C570" s="437" t="s">
        <v>163</v>
      </c>
      <c r="D570" s="269">
        <v>98.062200000000004</v>
      </c>
      <c r="E570" s="269">
        <v>7.6</v>
      </c>
      <c r="F570" s="269" t="s">
        <v>665</v>
      </c>
      <c r="G570" s="269">
        <v>9</v>
      </c>
      <c r="H570" s="269">
        <v>9.3083299999999998</v>
      </c>
      <c r="I570" s="438" t="s">
        <v>170</v>
      </c>
      <c r="J570" s="272">
        <v>20000</v>
      </c>
      <c r="K570" s="272">
        <v>20000</v>
      </c>
      <c r="L570" s="272">
        <v>19612.439999999999</v>
      </c>
      <c r="M570" s="293">
        <v>1</v>
      </c>
    </row>
    <row r="571" spans="2:13" s="85" customFormat="1" ht="28.5" x14ac:dyDescent="0.8">
      <c r="B571" s="292" t="s">
        <v>205</v>
      </c>
      <c r="C571" s="437" t="s">
        <v>163</v>
      </c>
      <c r="D571" s="269">
        <v>97.706000000000003</v>
      </c>
      <c r="E571" s="269">
        <v>8</v>
      </c>
      <c r="F571" s="269" t="s">
        <v>666</v>
      </c>
      <c r="G571" s="269">
        <v>9</v>
      </c>
      <c r="H571" s="269">
        <v>9.3083299999999998</v>
      </c>
      <c r="I571" s="438" t="s">
        <v>170</v>
      </c>
      <c r="J571" s="272">
        <v>172000</v>
      </c>
      <c r="K571" s="272">
        <v>172000</v>
      </c>
      <c r="L571" s="272">
        <v>168054.32</v>
      </c>
      <c r="M571" s="293">
        <v>1</v>
      </c>
    </row>
    <row r="572" spans="2:13" s="85" customFormat="1" ht="28.5" x14ac:dyDescent="0.8">
      <c r="B572" s="292" t="s">
        <v>341</v>
      </c>
      <c r="C572" s="437" t="s">
        <v>163</v>
      </c>
      <c r="D572" s="269">
        <v>99.066599999999994</v>
      </c>
      <c r="E572" s="269">
        <v>8</v>
      </c>
      <c r="F572" s="269" t="s">
        <v>667</v>
      </c>
      <c r="G572" s="269">
        <v>8.75</v>
      </c>
      <c r="H572" s="269">
        <v>9.0413099999999993</v>
      </c>
      <c r="I572" s="438" t="s">
        <v>170</v>
      </c>
      <c r="J572" s="272">
        <v>30245</v>
      </c>
      <c r="K572" s="272">
        <v>30245</v>
      </c>
      <c r="L572" s="272">
        <v>29962.720000000001</v>
      </c>
      <c r="M572" s="293">
        <v>2</v>
      </c>
    </row>
    <row r="573" spans="2:13" s="84" customFormat="1" ht="28.5" x14ac:dyDescent="0.8">
      <c r="B573" s="290" t="s">
        <v>168</v>
      </c>
      <c r="C573" s="449"/>
      <c r="D573" s="450"/>
      <c r="E573" s="450"/>
      <c r="F573" s="450"/>
      <c r="G573" s="450"/>
      <c r="H573" s="450"/>
      <c r="I573" s="451"/>
      <c r="J573" s="452">
        <v>2796493</v>
      </c>
      <c r="K573" s="452">
        <v>2796493</v>
      </c>
      <c r="L573" s="452">
        <v>2766904.13</v>
      </c>
      <c r="M573" s="291">
        <v>147</v>
      </c>
    </row>
    <row r="574" spans="2:13" s="84" customFormat="1" ht="28.5" x14ac:dyDescent="0.8">
      <c r="B574" s="290" t="s">
        <v>236</v>
      </c>
      <c r="C574" s="449"/>
      <c r="D574" s="450"/>
      <c r="E574" s="450"/>
      <c r="F574" s="450"/>
      <c r="G574" s="450"/>
      <c r="H574" s="450"/>
      <c r="I574" s="451"/>
      <c r="J574" s="452"/>
      <c r="K574" s="452"/>
      <c r="L574" s="452"/>
      <c r="M574" s="291"/>
    </row>
    <row r="575" spans="2:13" s="85" customFormat="1" ht="28.5" x14ac:dyDescent="0.8">
      <c r="B575" s="292" t="s">
        <v>165</v>
      </c>
      <c r="C575" s="437" t="s">
        <v>163</v>
      </c>
      <c r="D575" s="269">
        <v>101.1639</v>
      </c>
      <c r="E575" s="269">
        <v>8.1</v>
      </c>
      <c r="F575" s="269" t="s">
        <v>302</v>
      </c>
      <c r="G575" s="269">
        <v>2.95</v>
      </c>
      <c r="H575" s="269">
        <v>2.9830000000000001</v>
      </c>
      <c r="I575" s="438" t="s">
        <v>164</v>
      </c>
      <c r="J575" s="272">
        <v>5102375</v>
      </c>
      <c r="K575" s="272">
        <v>5000000</v>
      </c>
      <c r="L575" s="272">
        <v>5058193.7</v>
      </c>
      <c r="M575" s="293">
        <v>2</v>
      </c>
    </row>
    <row r="576" spans="2:13" s="85" customFormat="1" ht="28.5" x14ac:dyDescent="0.8">
      <c r="B576" s="292" t="s">
        <v>165</v>
      </c>
      <c r="C576" s="437" t="s">
        <v>163</v>
      </c>
      <c r="D576" s="269">
        <v>101.4417</v>
      </c>
      <c r="E576" s="269">
        <v>8.25</v>
      </c>
      <c r="F576" s="269" t="s">
        <v>668</v>
      </c>
      <c r="G576" s="269">
        <v>2.95</v>
      </c>
      <c r="H576" s="269">
        <v>2.9809999999999999</v>
      </c>
      <c r="I576" s="438" t="s">
        <v>164</v>
      </c>
      <c r="J576" s="272">
        <v>3083187.48</v>
      </c>
      <c r="K576" s="272">
        <v>3000000</v>
      </c>
      <c r="L576" s="272">
        <v>3043251.42</v>
      </c>
      <c r="M576" s="293">
        <v>1</v>
      </c>
    </row>
    <row r="577" spans="2:13" s="85" customFormat="1" ht="28.5" x14ac:dyDescent="0.8">
      <c r="B577" s="292" t="s">
        <v>165</v>
      </c>
      <c r="C577" s="437" t="s">
        <v>163</v>
      </c>
      <c r="D577" s="269">
        <v>100.0925</v>
      </c>
      <c r="E577" s="269">
        <v>7.25</v>
      </c>
      <c r="F577" s="269" t="s">
        <v>669</v>
      </c>
      <c r="G577" s="269">
        <v>5</v>
      </c>
      <c r="H577" s="269">
        <v>5.1209999999999996</v>
      </c>
      <c r="I577" s="438" t="s">
        <v>164</v>
      </c>
      <c r="J577" s="272">
        <v>1008256.94</v>
      </c>
      <c r="K577" s="272">
        <v>1000000</v>
      </c>
      <c r="L577" s="272">
        <v>1000924.66</v>
      </c>
      <c r="M577" s="293">
        <v>1</v>
      </c>
    </row>
    <row r="578" spans="2:13" s="85" customFormat="1" ht="28.5" x14ac:dyDescent="0.8">
      <c r="B578" s="292" t="s">
        <v>165</v>
      </c>
      <c r="C578" s="437" t="s">
        <v>163</v>
      </c>
      <c r="D578" s="269">
        <v>99.918599999999998</v>
      </c>
      <c r="E578" s="269">
        <v>6.5</v>
      </c>
      <c r="F578" s="269" t="s">
        <v>329</v>
      </c>
      <c r="G578" s="269">
        <v>6.5</v>
      </c>
      <c r="H578" s="269">
        <v>6.6580000000000004</v>
      </c>
      <c r="I578" s="438" t="s">
        <v>164</v>
      </c>
      <c r="J578" s="272">
        <v>1066083.3400000001</v>
      </c>
      <c r="K578" s="272">
        <v>1000000</v>
      </c>
      <c r="L578" s="272">
        <v>999185.98</v>
      </c>
      <c r="M578" s="293">
        <v>1</v>
      </c>
    </row>
    <row r="579" spans="2:13" s="85" customFormat="1" ht="28.5" x14ac:dyDescent="0.8">
      <c r="B579" s="292" t="s">
        <v>165</v>
      </c>
      <c r="C579" s="437" t="s">
        <v>163</v>
      </c>
      <c r="D579" s="269">
        <v>100</v>
      </c>
      <c r="E579" s="269">
        <v>7.6</v>
      </c>
      <c r="F579" s="269" t="s">
        <v>258</v>
      </c>
      <c r="G579" s="269">
        <v>7.6</v>
      </c>
      <c r="H579" s="269">
        <v>7.8020000000000005</v>
      </c>
      <c r="I579" s="438" t="s">
        <v>164</v>
      </c>
      <c r="J579" s="272">
        <v>511611.11</v>
      </c>
      <c r="K579" s="272">
        <v>500000</v>
      </c>
      <c r="L579" s="272">
        <v>500000</v>
      </c>
      <c r="M579" s="293">
        <v>1</v>
      </c>
    </row>
    <row r="580" spans="2:13" s="85" customFormat="1" ht="28.5" x14ac:dyDescent="0.8">
      <c r="B580" s="292" t="s">
        <v>165</v>
      </c>
      <c r="C580" s="437" t="s">
        <v>163</v>
      </c>
      <c r="D580" s="269">
        <v>100</v>
      </c>
      <c r="E580" s="269">
        <v>7.9</v>
      </c>
      <c r="F580" s="269" t="s">
        <v>537</v>
      </c>
      <c r="G580" s="269">
        <v>7.9</v>
      </c>
      <c r="H580" s="269">
        <v>8.0060000000000002</v>
      </c>
      <c r="I580" s="438" t="s">
        <v>164</v>
      </c>
      <c r="J580" s="272">
        <v>1051788.8899999999</v>
      </c>
      <c r="K580" s="272">
        <v>1000000</v>
      </c>
      <c r="L580" s="272">
        <v>1000000</v>
      </c>
      <c r="M580" s="293">
        <v>1</v>
      </c>
    </row>
    <row r="581" spans="2:13" s="84" customFormat="1" ht="28.5" x14ac:dyDescent="0.8">
      <c r="B581" s="290" t="s">
        <v>168</v>
      </c>
      <c r="C581" s="449"/>
      <c r="D581" s="450"/>
      <c r="E581" s="450"/>
      <c r="F581" s="450"/>
      <c r="G581" s="450"/>
      <c r="H581" s="450"/>
      <c r="I581" s="451"/>
      <c r="J581" s="452">
        <v>11823302.76</v>
      </c>
      <c r="K581" s="452">
        <v>11500000</v>
      </c>
      <c r="L581" s="452">
        <v>11601555.76</v>
      </c>
      <c r="M581" s="291">
        <v>7</v>
      </c>
    </row>
    <row r="582" spans="2:13" s="84" customFormat="1" ht="28.5" x14ac:dyDescent="0.8">
      <c r="B582" s="290" t="s">
        <v>209</v>
      </c>
      <c r="C582" s="449"/>
      <c r="D582" s="450"/>
      <c r="E582" s="450"/>
      <c r="F582" s="450"/>
      <c r="G582" s="450"/>
      <c r="H582" s="450"/>
      <c r="I582" s="451"/>
      <c r="J582" s="452"/>
      <c r="K582" s="452"/>
      <c r="L582" s="452"/>
      <c r="M582" s="291"/>
    </row>
    <row r="583" spans="2:13" s="85" customFormat="1" ht="28.5" x14ac:dyDescent="0.8">
      <c r="B583" s="292" t="s">
        <v>210</v>
      </c>
      <c r="C583" s="437" t="s">
        <v>163</v>
      </c>
      <c r="D583" s="269">
        <v>100</v>
      </c>
      <c r="E583" s="269">
        <v>1.982</v>
      </c>
      <c r="F583" s="269" t="s">
        <v>207</v>
      </c>
      <c r="G583" s="269">
        <v>1.982</v>
      </c>
      <c r="H583" s="269">
        <v>2</v>
      </c>
      <c r="I583" s="438" t="s">
        <v>164</v>
      </c>
      <c r="J583" s="272">
        <v>7512800.4199999999</v>
      </c>
      <c r="K583" s="272">
        <v>7500000</v>
      </c>
      <c r="L583" s="272">
        <v>7500000</v>
      </c>
      <c r="M583" s="293">
        <v>3</v>
      </c>
    </row>
    <row r="584" spans="2:13" s="85" customFormat="1" ht="28.5" x14ac:dyDescent="0.8">
      <c r="B584" s="292" t="s">
        <v>210</v>
      </c>
      <c r="C584" s="437" t="s">
        <v>163</v>
      </c>
      <c r="D584" s="269">
        <v>100</v>
      </c>
      <c r="E584" s="269">
        <v>1.9821</v>
      </c>
      <c r="F584" s="269" t="s">
        <v>237</v>
      </c>
      <c r="G584" s="269">
        <v>1.9821</v>
      </c>
      <c r="H584" s="269">
        <v>2</v>
      </c>
      <c r="I584" s="438" t="s">
        <v>164</v>
      </c>
      <c r="J584" s="272">
        <v>2003633.85</v>
      </c>
      <c r="K584" s="272">
        <v>2000000</v>
      </c>
      <c r="L584" s="272">
        <v>2000000</v>
      </c>
      <c r="M584" s="293">
        <v>1</v>
      </c>
    </row>
    <row r="585" spans="2:13" s="85" customFormat="1" ht="28.5" x14ac:dyDescent="0.8">
      <c r="B585" s="292" t="s">
        <v>210</v>
      </c>
      <c r="C585" s="437" t="s">
        <v>163</v>
      </c>
      <c r="D585" s="269">
        <v>100</v>
      </c>
      <c r="E585" s="269">
        <v>1.9822</v>
      </c>
      <c r="F585" s="269" t="s">
        <v>211</v>
      </c>
      <c r="G585" s="269">
        <v>1.9822</v>
      </c>
      <c r="H585" s="269">
        <v>2</v>
      </c>
      <c r="I585" s="438" t="s">
        <v>164</v>
      </c>
      <c r="J585" s="272">
        <v>3005781.42</v>
      </c>
      <c r="K585" s="272">
        <v>3000000</v>
      </c>
      <c r="L585" s="272">
        <v>3000000</v>
      </c>
      <c r="M585" s="293">
        <v>1</v>
      </c>
    </row>
    <row r="586" spans="2:13" s="85" customFormat="1" ht="28.5" x14ac:dyDescent="0.8">
      <c r="B586" s="292" t="s">
        <v>210</v>
      </c>
      <c r="C586" s="437" t="s">
        <v>163</v>
      </c>
      <c r="D586" s="269">
        <v>100</v>
      </c>
      <c r="E586" s="269">
        <v>2.4769999999999999</v>
      </c>
      <c r="F586" s="269" t="s">
        <v>174</v>
      </c>
      <c r="G586" s="269">
        <v>2.4769999999999999</v>
      </c>
      <c r="H586" s="269">
        <v>2.5</v>
      </c>
      <c r="I586" s="438" t="s">
        <v>164</v>
      </c>
      <c r="J586" s="272">
        <v>201252.26</v>
      </c>
      <c r="K586" s="272">
        <v>200000</v>
      </c>
      <c r="L586" s="272">
        <v>200000</v>
      </c>
      <c r="M586" s="293">
        <v>1</v>
      </c>
    </row>
    <row r="587" spans="2:13" s="85" customFormat="1" ht="28.5" x14ac:dyDescent="0.8">
      <c r="B587" s="292" t="s">
        <v>210</v>
      </c>
      <c r="C587" s="437" t="s">
        <v>163</v>
      </c>
      <c r="D587" s="269">
        <v>100</v>
      </c>
      <c r="E587" s="269">
        <v>2.4775999999999998</v>
      </c>
      <c r="F587" s="269" t="s">
        <v>399</v>
      </c>
      <c r="G587" s="269">
        <v>2.4775999999999998</v>
      </c>
      <c r="H587" s="269">
        <v>2.5</v>
      </c>
      <c r="I587" s="438" t="s">
        <v>164</v>
      </c>
      <c r="J587" s="272">
        <v>2402386.5099999998</v>
      </c>
      <c r="K587" s="272">
        <v>2386291.98</v>
      </c>
      <c r="L587" s="272">
        <v>2386291.98</v>
      </c>
      <c r="M587" s="293">
        <v>1</v>
      </c>
    </row>
    <row r="588" spans="2:13" s="85" customFormat="1" ht="28.5" x14ac:dyDescent="0.8">
      <c r="B588" s="292" t="s">
        <v>210</v>
      </c>
      <c r="C588" s="437" t="s">
        <v>163</v>
      </c>
      <c r="D588" s="269">
        <v>100</v>
      </c>
      <c r="E588" s="269">
        <v>2.4782000000000002</v>
      </c>
      <c r="F588" s="269" t="s">
        <v>307</v>
      </c>
      <c r="G588" s="269">
        <v>2.4782000000000002</v>
      </c>
      <c r="H588" s="269">
        <v>2.5</v>
      </c>
      <c r="I588" s="438" t="s">
        <v>164</v>
      </c>
      <c r="J588" s="272">
        <v>1057589.49</v>
      </c>
      <c r="K588" s="272">
        <v>1050000</v>
      </c>
      <c r="L588" s="272">
        <v>1050000</v>
      </c>
      <c r="M588" s="293">
        <v>1</v>
      </c>
    </row>
    <row r="589" spans="2:13" s="85" customFormat="1" ht="28.5" x14ac:dyDescent="0.8">
      <c r="B589" s="292" t="s">
        <v>210</v>
      </c>
      <c r="C589" s="437" t="s">
        <v>163</v>
      </c>
      <c r="D589" s="269">
        <v>100</v>
      </c>
      <c r="E589" s="269">
        <v>2.7315</v>
      </c>
      <c r="F589" s="269" t="s">
        <v>175</v>
      </c>
      <c r="G589" s="269">
        <v>2.7315</v>
      </c>
      <c r="H589" s="269">
        <v>2.75</v>
      </c>
      <c r="I589" s="438" t="s">
        <v>164</v>
      </c>
      <c r="J589" s="272">
        <v>1520600.06</v>
      </c>
      <c r="K589" s="272">
        <v>1500000</v>
      </c>
      <c r="L589" s="272">
        <v>1500000</v>
      </c>
      <c r="M589" s="293">
        <v>1</v>
      </c>
    </row>
    <row r="590" spans="2:13" s="85" customFormat="1" ht="28.5" x14ac:dyDescent="0.8">
      <c r="B590" s="292" t="s">
        <v>210</v>
      </c>
      <c r="C590" s="437" t="s">
        <v>163</v>
      </c>
      <c r="D590" s="269">
        <v>100</v>
      </c>
      <c r="E590" s="269">
        <v>2.7315999999999998</v>
      </c>
      <c r="F590" s="269" t="s">
        <v>176</v>
      </c>
      <c r="G590" s="269">
        <v>2.7315999999999998</v>
      </c>
      <c r="H590" s="269">
        <v>2.75</v>
      </c>
      <c r="I590" s="438" t="s">
        <v>164</v>
      </c>
      <c r="J590" s="272">
        <v>2534524.39</v>
      </c>
      <c r="K590" s="272">
        <v>2500000</v>
      </c>
      <c r="L590" s="272">
        <v>2500000</v>
      </c>
      <c r="M590" s="293">
        <v>1</v>
      </c>
    </row>
    <row r="591" spans="2:13" s="85" customFormat="1" ht="28.5" x14ac:dyDescent="0.8">
      <c r="B591" s="292" t="s">
        <v>210</v>
      </c>
      <c r="C591" s="437" t="s">
        <v>163</v>
      </c>
      <c r="D591" s="269">
        <v>100</v>
      </c>
      <c r="E591" s="269">
        <v>2.7317</v>
      </c>
      <c r="F591" s="269" t="s">
        <v>277</v>
      </c>
      <c r="G591" s="269">
        <v>2.7317</v>
      </c>
      <c r="H591" s="269">
        <v>2.75</v>
      </c>
      <c r="I591" s="438" t="s">
        <v>164</v>
      </c>
      <c r="J591" s="272">
        <v>1013886.14</v>
      </c>
      <c r="K591" s="272">
        <v>1000000</v>
      </c>
      <c r="L591" s="272">
        <v>1000000</v>
      </c>
      <c r="M591" s="293">
        <v>1</v>
      </c>
    </row>
    <row r="592" spans="2:13" s="85" customFormat="1" ht="28.5" x14ac:dyDescent="0.8">
      <c r="B592" s="292" t="s">
        <v>210</v>
      </c>
      <c r="C592" s="437" t="s">
        <v>163</v>
      </c>
      <c r="D592" s="269">
        <v>100</v>
      </c>
      <c r="E592" s="269">
        <v>2.7322000000000002</v>
      </c>
      <c r="F592" s="269" t="s">
        <v>321</v>
      </c>
      <c r="G592" s="269">
        <v>2.7322000000000002</v>
      </c>
      <c r="H592" s="269">
        <v>2.75</v>
      </c>
      <c r="I592" s="438" t="s">
        <v>164</v>
      </c>
      <c r="J592" s="272">
        <v>9635547.4800000004</v>
      </c>
      <c r="K592" s="272">
        <v>9500000</v>
      </c>
      <c r="L592" s="272">
        <v>9500000</v>
      </c>
      <c r="M592" s="293">
        <v>1</v>
      </c>
    </row>
    <row r="593" spans="2:13" s="85" customFormat="1" ht="28.5" x14ac:dyDescent="0.8">
      <c r="B593" s="292" t="s">
        <v>238</v>
      </c>
      <c r="C593" s="437" t="s">
        <v>163</v>
      </c>
      <c r="D593" s="269">
        <v>100</v>
      </c>
      <c r="E593" s="269">
        <v>1.5</v>
      </c>
      <c r="F593" s="269" t="s">
        <v>211</v>
      </c>
      <c r="G593" s="269">
        <v>1.5</v>
      </c>
      <c r="H593" s="269">
        <v>1.51</v>
      </c>
      <c r="I593" s="438" t="s">
        <v>164</v>
      </c>
      <c r="J593" s="272">
        <v>50423427.079999998</v>
      </c>
      <c r="K593" s="272">
        <v>50350000</v>
      </c>
      <c r="L593" s="272">
        <v>50350000</v>
      </c>
      <c r="M593" s="293">
        <v>6</v>
      </c>
    </row>
    <row r="594" spans="2:13" s="85" customFormat="1" ht="28.5" x14ac:dyDescent="0.8">
      <c r="B594" s="292" t="s">
        <v>238</v>
      </c>
      <c r="C594" s="437" t="s">
        <v>163</v>
      </c>
      <c r="D594" s="269">
        <v>100</v>
      </c>
      <c r="E594" s="269">
        <v>1.5</v>
      </c>
      <c r="F594" s="269" t="s">
        <v>301</v>
      </c>
      <c r="G594" s="269">
        <v>1.5</v>
      </c>
      <c r="H594" s="269">
        <v>1.5089999999999999</v>
      </c>
      <c r="I594" s="438" t="s">
        <v>164</v>
      </c>
      <c r="J594" s="272">
        <v>400700</v>
      </c>
      <c r="K594" s="272">
        <v>400000</v>
      </c>
      <c r="L594" s="272">
        <v>400000</v>
      </c>
      <c r="M594" s="293">
        <v>2</v>
      </c>
    </row>
    <row r="595" spans="2:13" s="85" customFormat="1" ht="28.5" x14ac:dyDescent="0.8">
      <c r="B595" s="292" t="s">
        <v>238</v>
      </c>
      <c r="C595" s="437" t="s">
        <v>163</v>
      </c>
      <c r="D595" s="269">
        <v>100</v>
      </c>
      <c r="E595" s="269">
        <v>2</v>
      </c>
      <c r="F595" s="269" t="s">
        <v>396</v>
      </c>
      <c r="G595" s="269">
        <v>2</v>
      </c>
      <c r="H595" s="269">
        <v>2.016</v>
      </c>
      <c r="I595" s="438" t="s">
        <v>164</v>
      </c>
      <c r="J595" s="272">
        <v>10737450</v>
      </c>
      <c r="K595" s="272">
        <v>10700000</v>
      </c>
      <c r="L595" s="272">
        <v>10700000</v>
      </c>
      <c r="M595" s="293">
        <v>2</v>
      </c>
    </row>
    <row r="596" spans="2:13" s="85" customFormat="1" ht="28.5" x14ac:dyDescent="0.8">
      <c r="B596" s="292" t="s">
        <v>238</v>
      </c>
      <c r="C596" s="437" t="s">
        <v>163</v>
      </c>
      <c r="D596" s="269">
        <v>100</v>
      </c>
      <c r="E596" s="269">
        <v>2</v>
      </c>
      <c r="F596" s="269" t="s">
        <v>319</v>
      </c>
      <c r="G596" s="269">
        <v>2</v>
      </c>
      <c r="H596" s="269">
        <v>2.016</v>
      </c>
      <c r="I596" s="438" t="s">
        <v>164</v>
      </c>
      <c r="J596" s="272">
        <v>8031111.1100000003</v>
      </c>
      <c r="K596" s="272">
        <v>8000000</v>
      </c>
      <c r="L596" s="272">
        <v>8000000</v>
      </c>
      <c r="M596" s="293">
        <v>1</v>
      </c>
    </row>
    <row r="597" spans="2:13" s="85" customFormat="1" ht="28.5" x14ac:dyDescent="0.8">
      <c r="B597" s="292" t="s">
        <v>238</v>
      </c>
      <c r="C597" s="437" t="s">
        <v>163</v>
      </c>
      <c r="D597" s="269">
        <v>100</v>
      </c>
      <c r="E597" s="269">
        <v>2</v>
      </c>
      <c r="F597" s="269" t="s">
        <v>306</v>
      </c>
      <c r="G597" s="269">
        <v>2</v>
      </c>
      <c r="H597" s="269">
        <v>2.0150000000000001</v>
      </c>
      <c r="I597" s="438" t="s">
        <v>164</v>
      </c>
      <c r="J597" s="272">
        <v>12553472.220000001</v>
      </c>
      <c r="K597" s="272">
        <v>12500000</v>
      </c>
      <c r="L597" s="272">
        <v>12500000</v>
      </c>
      <c r="M597" s="293">
        <v>1</v>
      </c>
    </row>
    <row r="598" spans="2:13" s="85" customFormat="1" ht="28.5" x14ac:dyDescent="0.8">
      <c r="B598" s="292" t="s">
        <v>238</v>
      </c>
      <c r="C598" s="437" t="s">
        <v>163</v>
      </c>
      <c r="D598" s="269">
        <v>100</v>
      </c>
      <c r="E598" s="269">
        <v>2.4</v>
      </c>
      <c r="F598" s="269" t="s">
        <v>174</v>
      </c>
      <c r="G598" s="269">
        <v>2.4</v>
      </c>
      <c r="H598" s="269">
        <v>2.4209999999999998</v>
      </c>
      <c r="I598" s="438" t="s">
        <v>164</v>
      </c>
      <c r="J598" s="272">
        <v>12540621</v>
      </c>
      <c r="K598" s="272">
        <v>12465000</v>
      </c>
      <c r="L598" s="272">
        <v>12465000</v>
      </c>
      <c r="M598" s="293">
        <v>6</v>
      </c>
    </row>
    <row r="599" spans="2:13" s="85" customFormat="1" ht="28.5" x14ac:dyDescent="0.8">
      <c r="B599" s="292" t="s">
        <v>238</v>
      </c>
      <c r="C599" s="437" t="s">
        <v>163</v>
      </c>
      <c r="D599" s="269">
        <v>100</v>
      </c>
      <c r="E599" s="269">
        <v>2.4</v>
      </c>
      <c r="F599" s="269" t="s">
        <v>610</v>
      </c>
      <c r="G599" s="269">
        <v>2.4</v>
      </c>
      <c r="H599" s="269">
        <v>2.4180000000000001</v>
      </c>
      <c r="I599" s="438" t="s">
        <v>164</v>
      </c>
      <c r="J599" s="272">
        <v>7058800</v>
      </c>
      <c r="K599" s="272">
        <v>7000000</v>
      </c>
      <c r="L599" s="272">
        <v>7000000</v>
      </c>
      <c r="M599" s="293">
        <v>1</v>
      </c>
    </row>
    <row r="600" spans="2:13" s="85" customFormat="1" ht="28.5" x14ac:dyDescent="0.8">
      <c r="B600" s="292" t="s">
        <v>238</v>
      </c>
      <c r="C600" s="437" t="s">
        <v>163</v>
      </c>
      <c r="D600" s="269">
        <v>100</v>
      </c>
      <c r="E600" s="269">
        <v>2.4</v>
      </c>
      <c r="F600" s="269" t="s">
        <v>438</v>
      </c>
      <c r="G600" s="269">
        <v>2.4</v>
      </c>
      <c r="H600" s="269">
        <v>2.415</v>
      </c>
      <c r="I600" s="438" t="s">
        <v>164</v>
      </c>
      <c r="J600" s="272">
        <v>2022400</v>
      </c>
      <c r="K600" s="272">
        <v>2000000</v>
      </c>
      <c r="L600" s="272">
        <v>2000000</v>
      </c>
      <c r="M600" s="293">
        <v>1</v>
      </c>
    </row>
    <row r="601" spans="2:13" s="85" customFormat="1" ht="28.5" x14ac:dyDescent="0.8">
      <c r="B601" s="292" t="s">
        <v>238</v>
      </c>
      <c r="C601" s="437" t="s">
        <v>163</v>
      </c>
      <c r="D601" s="269">
        <v>100</v>
      </c>
      <c r="E601" s="269">
        <v>2.65</v>
      </c>
      <c r="F601" s="269" t="s">
        <v>176</v>
      </c>
      <c r="G601" s="269">
        <v>2.65</v>
      </c>
      <c r="H601" s="269">
        <v>2.6669999999999998</v>
      </c>
      <c r="I601" s="438" t="s">
        <v>164</v>
      </c>
      <c r="J601" s="272">
        <v>38053065.700000003</v>
      </c>
      <c r="K601" s="272">
        <v>37550000</v>
      </c>
      <c r="L601" s="272">
        <v>37550000</v>
      </c>
      <c r="M601" s="293">
        <v>5</v>
      </c>
    </row>
    <row r="602" spans="2:13" s="85" customFormat="1" ht="28.5" x14ac:dyDescent="0.8">
      <c r="B602" s="292" t="s">
        <v>238</v>
      </c>
      <c r="C602" s="437" t="s">
        <v>163</v>
      </c>
      <c r="D602" s="269">
        <v>100</v>
      </c>
      <c r="E602" s="269">
        <v>2.65</v>
      </c>
      <c r="F602" s="269" t="s">
        <v>277</v>
      </c>
      <c r="G602" s="269">
        <v>2.65</v>
      </c>
      <c r="H602" s="269">
        <v>2.6669999999999998</v>
      </c>
      <c r="I602" s="438" t="s">
        <v>164</v>
      </c>
      <c r="J602" s="272">
        <v>506735.42</v>
      </c>
      <c r="K602" s="272">
        <v>500000</v>
      </c>
      <c r="L602" s="272">
        <v>500000</v>
      </c>
      <c r="M602" s="293">
        <v>1</v>
      </c>
    </row>
    <row r="603" spans="2:13" s="85" customFormat="1" ht="28.5" x14ac:dyDescent="0.8">
      <c r="B603" s="292" t="s">
        <v>238</v>
      </c>
      <c r="C603" s="437" t="s">
        <v>163</v>
      </c>
      <c r="D603" s="269">
        <v>100</v>
      </c>
      <c r="E603" s="269">
        <v>2.8</v>
      </c>
      <c r="F603" s="269" t="s">
        <v>330</v>
      </c>
      <c r="G603" s="269">
        <v>2.8</v>
      </c>
      <c r="H603" s="269">
        <v>2.8090000000000002</v>
      </c>
      <c r="I603" s="438" t="s">
        <v>164</v>
      </c>
      <c r="J603" s="272">
        <v>204246.67</v>
      </c>
      <c r="K603" s="272">
        <v>200000</v>
      </c>
      <c r="L603" s="272">
        <v>200000</v>
      </c>
      <c r="M603" s="293">
        <v>1</v>
      </c>
    </row>
    <row r="604" spans="2:13" s="85" customFormat="1" ht="28.5" x14ac:dyDescent="0.8">
      <c r="B604" s="292" t="s">
        <v>322</v>
      </c>
      <c r="C604" s="437" t="s">
        <v>163</v>
      </c>
      <c r="D604" s="269">
        <v>100</v>
      </c>
      <c r="E604" s="269">
        <v>7.5</v>
      </c>
      <c r="F604" s="269" t="s">
        <v>233</v>
      </c>
      <c r="G604" s="269">
        <v>7.5</v>
      </c>
      <c r="H604" s="269">
        <v>7.6890000000000001</v>
      </c>
      <c r="I604" s="438" t="s">
        <v>164</v>
      </c>
      <c r="J604" s="272">
        <v>2971895.83</v>
      </c>
      <c r="K604" s="272">
        <v>2900000</v>
      </c>
      <c r="L604" s="272">
        <v>2900000</v>
      </c>
      <c r="M604" s="293">
        <v>1</v>
      </c>
    </row>
    <row r="605" spans="2:13" s="85" customFormat="1" ht="28.5" x14ac:dyDescent="0.8">
      <c r="B605" s="292" t="s">
        <v>212</v>
      </c>
      <c r="C605" s="437" t="s">
        <v>163</v>
      </c>
      <c r="D605" s="269">
        <v>100</v>
      </c>
      <c r="E605" s="269">
        <v>4.9000000000000004</v>
      </c>
      <c r="F605" s="269" t="s">
        <v>234</v>
      </c>
      <c r="G605" s="269">
        <v>4.9000000000000004</v>
      </c>
      <c r="H605" s="269">
        <v>5.0110000000000001</v>
      </c>
      <c r="I605" s="438" t="s">
        <v>164</v>
      </c>
      <c r="J605" s="272">
        <v>5020416.67</v>
      </c>
      <c r="K605" s="272">
        <v>5000000</v>
      </c>
      <c r="L605" s="272">
        <v>5000000</v>
      </c>
      <c r="M605" s="293">
        <v>1</v>
      </c>
    </row>
    <row r="606" spans="2:13" s="85" customFormat="1" ht="28.5" x14ac:dyDescent="0.8">
      <c r="B606" s="292" t="s">
        <v>212</v>
      </c>
      <c r="C606" s="437" t="s">
        <v>163</v>
      </c>
      <c r="D606" s="269">
        <v>101.0896</v>
      </c>
      <c r="E606" s="269">
        <v>8.75</v>
      </c>
      <c r="F606" s="269" t="s">
        <v>328</v>
      </c>
      <c r="G606" s="269">
        <v>7.5</v>
      </c>
      <c r="H606" s="269">
        <v>7.51</v>
      </c>
      <c r="I606" s="438" t="s">
        <v>164</v>
      </c>
      <c r="J606" s="272">
        <v>1633072.92</v>
      </c>
      <c r="K606" s="272">
        <v>1500000</v>
      </c>
      <c r="L606" s="272">
        <v>1516343.43</v>
      </c>
      <c r="M606" s="293">
        <v>1</v>
      </c>
    </row>
    <row r="607" spans="2:13" s="85" customFormat="1" ht="28.5" x14ac:dyDescent="0.8">
      <c r="B607" s="292" t="s">
        <v>212</v>
      </c>
      <c r="C607" s="437" t="s">
        <v>163</v>
      </c>
      <c r="D607" s="269">
        <v>100</v>
      </c>
      <c r="E607" s="269">
        <v>7.75</v>
      </c>
      <c r="F607" s="269" t="s">
        <v>177</v>
      </c>
      <c r="G607" s="269">
        <v>7.75</v>
      </c>
      <c r="H607" s="269">
        <v>7.9</v>
      </c>
      <c r="I607" s="438" t="s">
        <v>164</v>
      </c>
      <c r="J607" s="272">
        <v>155812.5</v>
      </c>
      <c r="K607" s="272">
        <v>150000</v>
      </c>
      <c r="L607" s="272">
        <v>150000</v>
      </c>
      <c r="M607" s="293">
        <v>1</v>
      </c>
    </row>
    <row r="608" spans="2:13" s="85" customFormat="1" ht="28.5" x14ac:dyDescent="0.8">
      <c r="B608" s="292" t="s">
        <v>212</v>
      </c>
      <c r="C608" s="437" t="s">
        <v>163</v>
      </c>
      <c r="D608" s="269">
        <v>100</v>
      </c>
      <c r="E608" s="269">
        <v>8.0500000000000007</v>
      </c>
      <c r="F608" s="269" t="s">
        <v>309</v>
      </c>
      <c r="G608" s="269">
        <v>8.0500000000000007</v>
      </c>
      <c r="H608" s="269">
        <v>8.0500000000000007</v>
      </c>
      <c r="I608" s="438" t="s">
        <v>164</v>
      </c>
      <c r="J608" s="272">
        <v>5408090.2800000003</v>
      </c>
      <c r="K608" s="272">
        <v>5000000</v>
      </c>
      <c r="L608" s="272">
        <v>5000000</v>
      </c>
      <c r="M608" s="293">
        <v>1</v>
      </c>
    </row>
    <row r="609" spans="2:13" s="85" customFormat="1" ht="28.5" x14ac:dyDescent="0.8">
      <c r="B609" s="292" t="s">
        <v>212</v>
      </c>
      <c r="C609" s="437" t="s">
        <v>163</v>
      </c>
      <c r="D609" s="269">
        <v>99.760800000000003</v>
      </c>
      <c r="E609" s="269">
        <v>6.1</v>
      </c>
      <c r="F609" s="269" t="s">
        <v>201</v>
      </c>
      <c r="G609" s="269">
        <v>0</v>
      </c>
      <c r="H609" s="269">
        <v>7.3</v>
      </c>
      <c r="I609" s="438" t="s">
        <v>170</v>
      </c>
      <c r="J609" s="272">
        <v>45000</v>
      </c>
      <c r="K609" s="272">
        <v>45000</v>
      </c>
      <c r="L609" s="272">
        <v>44892.4</v>
      </c>
      <c r="M609" s="293">
        <v>1</v>
      </c>
    </row>
    <row r="610" spans="2:13" s="84" customFormat="1" ht="28.5" x14ac:dyDescent="0.8">
      <c r="B610" s="290" t="s">
        <v>168</v>
      </c>
      <c r="C610" s="449"/>
      <c r="D610" s="450"/>
      <c r="E610" s="450"/>
      <c r="F610" s="450"/>
      <c r="G610" s="450"/>
      <c r="H610" s="450"/>
      <c r="I610" s="451"/>
      <c r="J610" s="452">
        <v>188654319.41999996</v>
      </c>
      <c r="K610" s="452">
        <v>186896291.98000002</v>
      </c>
      <c r="L610" s="452">
        <v>186912527.81000003</v>
      </c>
      <c r="M610" s="291">
        <v>45</v>
      </c>
    </row>
    <row r="611" spans="2:13" s="84" customFormat="1" ht="28.5" x14ac:dyDescent="0.8">
      <c r="B611" s="290" t="s">
        <v>213</v>
      </c>
      <c r="C611" s="449"/>
      <c r="D611" s="450"/>
      <c r="E611" s="450"/>
      <c r="F611" s="450"/>
      <c r="G611" s="450"/>
      <c r="H611" s="450"/>
      <c r="I611" s="451"/>
      <c r="J611" s="452"/>
      <c r="K611" s="452"/>
      <c r="L611" s="452"/>
      <c r="M611" s="291"/>
    </row>
    <row r="612" spans="2:13" s="85" customFormat="1" ht="28.5" x14ac:dyDescent="0.8">
      <c r="B612" s="292" t="s">
        <v>185</v>
      </c>
      <c r="C612" s="437" t="s">
        <v>163</v>
      </c>
      <c r="D612" s="269">
        <v>100</v>
      </c>
      <c r="E612" s="269">
        <v>5</v>
      </c>
      <c r="F612" s="269" t="s">
        <v>670</v>
      </c>
      <c r="G612" s="269">
        <v>5</v>
      </c>
      <c r="H612" s="269">
        <v>5</v>
      </c>
      <c r="I612" s="438" t="s">
        <v>164</v>
      </c>
      <c r="J612" s="272">
        <v>5805.55</v>
      </c>
      <c r="K612" s="272">
        <v>4300.41</v>
      </c>
      <c r="L612" s="272">
        <v>4300.41</v>
      </c>
      <c r="M612" s="293">
        <v>1</v>
      </c>
    </row>
    <row r="613" spans="2:13" s="85" customFormat="1" ht="28.5" x14ac:dyDescent="0.8">
      <c r="B613" s="292" t="s">
        <v>185</v>
      </c>
      <c r="C613" s="437" t="s">
        <v>163</v>
      </c>
      <c r="D613" s="269">
        <v>100.65949999999999</v>
      </c>
      <c r="E613" s="269">
        <v>8.5</v>
      </c>
      <c r="F613" s="269" t="s">
        <v>312</v>
      </c>
      <c r="G613" s="269">
        <v>7.25</v>
      </c>
      <c r="H613" s="269">
        <v>7.3370000000000006</v>
      </c>
      <c r="I613" s="438" t="s">
        <v>164</v>
      </c>
      <c r="J613" s="272">
        <v>2170472.2200000002</v>
      </c>
      <c r="K613" s="272">
        <v>2000000</v>
      </c>
      <c r="L613" s="272">
        <v>2013189.45</v>
      </c>
      <c r="M613" s="293">
        <v>1</v>
      </c>
    </row>
    <row r="614" spans="2:13" s="85" customFormat="1" ht="28.5" x14ac:dyDescent="0.8">
      <c r="B614" s="292" t="s">
        <v>185</v>
      </c>
      <c r="C614" s="437" t="s">
        <v>163</v>
      </c>
      <c r="D614" s="269">
        <v>100.7372</v>
      </c>
      <c r="E614" s="269">
        <v>8.6</v>
      </c>
      <c r="F614" s="269" t="s">
        <v>344</v>
      </c>
      <c r="G614" s="269">
        <v>7.25</v>
      </c>
      <c r="H614" s="269">
        <v>7.3340000000000005</v>
      </c>
      <c r="I614" s="438" t="s">
        <v>164</v>
      </c>
      <c r="J614" s="272">
        <v>2172477.7799999998</v>
      </c>
      <c r="K614" s="272">
        <v>2000000</v>
      </c>
      <c r="L614" s="272">
        <v>2014744.46</v>
      </c>
      <c r="M614" s="293">
        <v>1</v>
      </c>
    </row>
    <row r="615" spans="2:13" s="85" customFormat="1" ht="28.5" x14ac:dyDescent="0.8">
      <c r="B615" s="292" t="s">
        <v>185</v>
      </c>
      <c r="C615" s="437" t="s">
        <v>163</v>
      </c>
      <c r="D615" s="269">
        <v>100.7777</v>
      </c>
      <c r="E615" s="269">
        <v>8.6</v>
      </c>
      <c r="F615" s="269" t="s">
        <v>345</v>
      </c>
      <c r="G615" s="269">
        <v>7.25</v>
      </c>
      <c r="H615" s="269">
        <v>7.327</v>
      </c>
      <c r="I615" s="438" t="s">
        <v>164</v>
      </c>
      <c r="J615" s="272">
        <v>2172477.77</v>
      </c>
      <c r="K615" s="272">
        <v>2000000</v>
      </c>
      <c r="L615" s="272">
        <v>2015553.44</v>
      </c>
      <c r="M615" s="293">
        <v>2</v>
      </c>
    </row>
    <row r="616" spans="2:13" s="85" customFormat="1" ht="28.5" x14ac:dyDescent="0.8">
      <c r="B616" s="292" t="s">
        <v>185</v>
      </c>
      <c r="C616" s="437" t="s">
        <v>163</v>
      </c>
      <c r="D616" s="269">
        <v>100</v>
      </c>
      <c r="E616" s="269">
        <v>7.75</v>
      </c>
      <c r="F616" s="269" t="s">
        <v>175</v>
      </c>
      <c r="G616" s="269">
        <v>7.75</v>
      </c>
      <c r="H616" s="269">
        <v>7.8990000000000009</v>
      </c>
      <c r="I616" s="438" t="s">
        <v>164</v>
      </c>
      <c r="J616" s="272">
        <v>2961051.04</v>
      </c>
      <c r="K616" s="272">
        <v>2850000</v>
      </c>
      <c r="L616" s="272">
        <v>2850000</v>
      </c>
      <c r="M616" s="293">
        <v>1</v>
      </c>
    </row>
    <row r="617" spans="2:13" s="85" customFormat="1" ht="28.5" x14ac:dyDescent="0.8">
      <c r="B617" s="292" t="s">
        <v>185</v>
      </c>
      <c r="C617" s="437" t="s">
        <v>163</v>
      </c>
      <c r="D617" s="269">
        <v>100</v>
      </c>
      <c r="E617" s="269">
        <v>8</v>
      </c>
      <c r="F617" s="269" t="s">
        <v>309</v>
      </c>
      <c r="G617" s="269">
        <v>8</v>
      </c>
      <c r="H617" s="269">
        <v>8</v>
      </c>
      <c r="I617" s="438" t="s">
        <v>164</v>
      </c>
      <c r="J617" s="272">
        <v>216222.22</v>
      </c>
      <c r="K617" s="272">
        <v>200000</v>
      </c>
      <c r="L617" s="272">
        <v>200000</v>
      </c>
      <c r="M617" s="293">
        <v>1</v>
      </c>
    </row>
    <row r="618" spans="2:13" s="85" customFormat="1" ht="28.5" x14ac:dyDescent="0.8">
      <c r="B618" s="292" t="s">
        <v>185</v>
      </c>
      <c r="C618" s="437" t="s">
        <v>163</v>
      </c>
      <c r="D618" s="269">
        <v>100</v>
      </c>
      <c r="E618" s="269">
        <v>8.0500000000000007</v>
      </c>
      <c r="F618" s="269" t="s">
        <v>309</v>
      </c>
      <c r="G618" s="269">
        <v>8.0500000000000007</v>
      </c>
      <c r="H618" s="269">
        <v>8.0500000000000007</v>
      </c>
      <c r="I618" s="438" t="s">
        <v>164</v>
      </c>
      <c r="J618" s="272">
        <v>2163236.11</v>
      </c>
      <c r="K618" s="272">
        <v>2000000</v>
      </c>
      <c r="L618" s="272">
        <v>2000000</v>
      </c>
      <c r="M618" s="293">
        <v>1</v>
      </c>
    </row>
    <row r="619" spans="2:13" s="85" customFormat="1" ht="28.5" x14ac:dyDescent="0.8">
      <c r="B619" s="292" t="s">
        <v>256</v>
      </c>
      <c r="C619" s="437" t="s">
        <v>163</v>
      </c>
      <c r="D619" s="269">
        <v>100</v>
      </c>
      <c r="E619" s="269">
        <v>4</v>
      </c>
      <c r="F619" s="269" t="s">
        <v>208</v>
      </c>
      <c r="G619" s="269">
        <v>4</v>
      </c>
      <c r="H619" s="269">
        <v>4.0730000000000004</v>
      </c>
      <c r="I619" s="438" t="s">
        <v>164</v>
      </c>
      <c r="J619" s="272">
        <v>4516000</v>
      </c>
      <c r="K619" s="272">
        <v>4500000</v>
      </c>
      <c r="L619" s="272">
        <v>4500000</v>
      </c>
      <c r="M619" s="293">
        <v>1</v>
      </c>
    </row>
    <row r="620" spans="2:13" s="85" customFormat="1" ht="28.5" x14ac:dyDescent="0.8">
      <c r="B620" s="292" t="s">
        <v>256</v>
      </c>
      <c r="C620" s="437" t="s">
        <v>163</v>
      </c>
      <c r="D620" s="269">
        <v>100.4297</v>
      </c>
      <c r="E620" s="269">
        <v>6.5</v>
      </c>
      <c r="F620" s="269" t="s">
        <v>253</v>
      </c>
      <c r="G620" s="269">
        <v>4.5</v>
      </c>
      <c r="H620" s="269">
        <v>4.577</v>
      </c>
      <c r="I620" s="438" t="s">
        <v>164</v>
      </c>
      <c r="J620" s="272">
        <v>1065361.1100000001</v>
      </c>
      <c r="K620" s="272">
        <v>1000000</v>
      </c>
      <c r="L620" s="272">
        <v>1004297.42</v>
      </c>
      <c r="M620" s="293">
        <v>2</v>
      </c>
    </row>
    <row r="621" spans="2:13" s="85" customFormat="1" ht="28.5" x14ac:dyDescent="0.8">
      <c r="B621" s="292" t="s">
        <v>256</v>
      </c>
      <c r="C621" s="437" t="s">
        <v>163</v>
      </c>
      <c r="D621" s="269">
        <v>99.989599999999996</v>
      </c>
      <c r="E621" s="269">
        <v>6.25</v>
      </c>
      <c r="F621" s="269" t="s">
        <v>442</v>
      </c>
      <c r="G621" s="269">
        <v>6</v>
      </c>
      <c r="H621" s="269">
        <v>6.1479999999999997</v>
      </c>
      <c r="I621" s="438" t="s">
        <v>164</v>
      </c>
      <c r="J621" s="272">
        <v>1062673.6100000001</v>
      </c>
      <c r="K621" s="272">
        <v>1000000</v>
      </c>
      <c r="L621" s="272">
        <v>999896.47</v>
      </c>
      <c r="M621" s="293">
        <v>1</v>
      </c>
    </row>
    <row r="622" spans="2:13" s="85" customFormat="1" ht="28.5" x14ac:dyDescent="0.8">
      <c r="B622" s="292" t="s">
        <v>256</v>
      </c>
      <c r="C622" s="437" t="s">
        <v>163</v>
      </c>
      <c r="D622" s="269">
        <v>99.988600000000005</v>
      </c>
      <c r="E622" s="269">
        <v>6.25</v>
      </c>
      <c r="F622" s="269" t="s">
        <v>319</v>
      </c>
      <c r="G622" s="269">
        <v>6</v>
      </c>
      <c r="H622" s="269">
        <v>6.1459999999999999</v>
      </c>
      <c r="I622" s="438" t="s">
        <v>164</v>
      </c>
      <c r="J622" s="272">
        <v>1063715.28</v>
      </c>
      <c r="K622" s="272">
        <v>1000000</v>
      </c>
      <c r="L622" s="272">
        <v>999885.88</v>
      </c>
      <c r="M622" s="293">
        <v>1</v>
      </c>
    </row>
    <row r="623" spans="2:13" s="85" customFormat="1" ht="28.5" x14ac:dyDescent="0.8">
      <c r="B623" s="292" t="s">
        <v>256</v>
      </c>
      <c r="C623" s="437" t="s">
        <v>163</v>
      </c>
      <c r="D623" s="269">
        <v>99.902799999999999</v>
      </c>
      <c r="E623" s="269">
        <v>7.05</v>
      </c>
      <c r="F623" s="269" t="s">
        <v>365</v>
      </c>
      <c r="G623" s="269">
        <v>7</v>
      </c>
      <c r="H623" s="269">
        <v>7.1349999999999998</v>
      </c>
      <c r="I623" s="438" t="s">
        <v>164</v>
      </c>
      <c r="J623" s="272">
        <v>535347.92000000004</v>
      </c>
      <c r="K623" s="272">
        <v>500000</v>
      </c>
      <c r="L623" s="272">
        <v>499514.02</v>
      </c>
      <c r="M623" s="293">
        <v>1</v>
      </c>
    </row>
    <row r="624" spans="2:13" s="85" customFormat="1" ht="28.5" x14ac:dyDescent="0.8">
      <c r="B624" s="292" t="s">
        <v>256</v>
      </c>
      <c r="C624" s="437" t="s">
        <v>163</v>
      </c>
      <c r="D624" s="269">
        <v>99.906199999999998</v>
      </c>
      <c r="E624" s="269">
        <v>7.05</v>
      </c>
      <c r="F624" s="269" t="s">
        <v>305</v>
      </c>
      <c r="G624" s="269">
        <v>7</v>
      </c>
      <c r="H624" s="269">
        <v>7.1110000000000007</v>
      </c>
      <c r="I624" s="438" t="s">
        <v>164</v>
      </c>
      <c r="J624" s="272">
        <v>642652.5</v>
      </c>
      <c r="K624" s="272">
        <v>600000</v>
      </c>
      <c r="L624" s="272">
        <v>599436.96</v>
      </c>
      <c r="M624" s="293">
        <v>1</v>
      </c>
    </row>
    <row r="625" spans="2:13" s="85" customFormat="1" ht="28.5" x14ac:dyDescent="0.8">
      <c r="B625" s="292" t="s">
        <v>256</v>
      </c>
      <c r="C625" s="437" t="s">
        <v>163</v>
      </c>
      <c r="D625" s="269">
        <v>99.916200000000003</v>
      </c>
      <c r="E625" s="269">
        <v>7.05</v>
      </c>
      <c r="F625" s="269" t="s">
        <v>671</v>
      </c>
      <c r="G625" s="269">
        <v>7</v>
      </c>
      <c r="H625" s="269">
        <v>7.0919999999999996</v>
      </c>
      <c r="I625" s="438" t="s">
        <v>164</v>
      </c>
      <c r="J625" s="272">
        <v>535543.75</v>
      </c>
      <c r="K625" s="272">
        <v>500000</v>
      </c>
      <c r="L625" s="272">
        <v>499581</v>
      </c>
      <c r="M625" s="293">
        <v>1</v>
      </c>
    </row>
    <row r="626" spans="2:13" s="85" customFormat="1" ht="28.5" x14ac:dyDescent="0.8">
      <c r="B626" s="292" t="s">
        <v>256</v>
      </c>
      <c r="C626" s="437" t="s">
        <v>163</v>
      </c>
      <c r="D626" s="269">
        <v>99.928299999999993</v>
      </c>
      <c r="E626" s="269">
        <v>7.05</v>
      </c>
      <c r="F626" s="269" t="s">
        <v>300</v>
      </c>
      <c r="G626" s="269">
        <v>7</v>
      </c>
      <c r="H626" s="269">
        <v>7.077</v>
      </c>
      <c r="I626" s="438" t="s">
        <v>164</v>
      </c>
      <c r="J626" s="272">
        <v>1070891.67</v>
      </c>
      <c r="K626" s="272">
        <v>1000000</v>
      </c>
      <c r="L626" s="272">
        <v>999282.91</v>
      </c>
      <c r="M626" s="293">
        <v>1</v>
      </c>
    </row>
    <row r="627" spans="2:13" s="85" customFormat="1" ht="28.5" x14ac:dyDescent="0.8">
      <c r="B627" s="292" t="s">
        <v>256</v>
      </c>
      <c r="C627" s="437" t="s">
        <v>163</v>
      </c>
      <c r="D627" s="269">
        <v>99.986999999999995</v>
      </c>
      <c r="E627" s="269">
        <v>7.05</v>
      </c>
      <c r="F627" s="269" t="s">
        <v>436</v>
      </c>
      <c r="G627" s="269">
        <v>7</v>
      </c>
      <c r="H627" s="269">
        <v>7.03</v>
      </c>
      <c r="I627" s="438" t="s">
        <v>164</v>
      </c>
      <c r="J627" s="272">
        <v>1499522.5</v>
      </c>
      <c r="K627" s="272">
        <v>1400000</v>
      </c>
      <c r="L627" s="272">
        <v>1399817.62</v>
      </c>
      <c r="M627" s="293">
        <v>1</v>
      </c>
    </row>
    <row r="628" spans="2:13" s="85" customFormat="1" ht="28.5" x14ac:dyDescent="0.8">
      <c r="B628" s="292" t="s">
        <v>256</v>
      </c>
      <c r="C628" s="437" t="s">
        <v>163</v>
      </c>
      <c r="D628" s="269">
        <v>99.940200000000004</v>
      </c>
      <c r="E628" s="269">
        <v>7.75</v>
      </c>
      <c r="F628" s="269" t="s">
        <v>672</v>
      </c>
      <c r="G628" s="269">
        <v>7.75</v>
      </c>
      <c r="H628" s="269">
        <v>7.7810000000000006</v>
      </c>
      <c r="I628" s="438" t="s">
        <v>164</v>
      </c>
      <c r="J628" s="272">
        <v>781811.81</v>
      </c>
      <c r="K628" s="272">
        <v>725000</v>
      </c>
      <c r="L628" s="272">
        <v>724566.2</v>
      </c>
      <c r="M628" s="293">
        <v>1</v>
      </c>
    </row>
    <row r="629" spans="2:13" s="85" customFormat="1" ht="28.5" x14ac:dyDescent="0.8">
      <c r="B629" s="292" t="s">
        <v>256</v>
      </c>
      <c r="C629" s="437" t="s">
        <v>163</v>
      </c>
      <c r="D629" s="269">
        <v>100</v>
      </c>
      <c r="E629" s="269">
        <v>7.75</v>
      </c>
      <c r="F629" s="269" t="s">
        <v>403</v>
      </c>
      <c r="G629" s="269">
        <v>7.75</v>
      </c>
      <c r="H629" s="269">
        <v>7.7479999999999993</v>
      </c>
      <c r="I629" s="438" t="s">
        <v>164</v>
      </c>
      <c r="J629" s="272">
        <v>1077930.56</v>
      </c>
      <c r="K629" s="272">
        <v>1000000</v>
      </c>
      <c r="L629" s="272">
        <v>1000000</v>
      </c>
      <c r="M629" s="293">
        <v>1</v>
      </c>
    </row>
    <row r="630" spans="2:13" s="85" customFormat="1" ht="28.5" x14ac:dyDescent="0.8">
      <c r="B630" s="292" t="s">
        <v>256</v>
      </c>
      <c r="C630" s="437" t="s">
        <v>163</v>
      </c>
      <c r="D630" s="269">
        <v>100</v>
      </c>
      <c r="E630" s="269">
        <v>7.75</v>
      </c>
      <c r="F630" s="269" t="s">
        <v>276</v>
      </c>
      <c r="G630" s="269">
        <v>7.75</v>
      </c>
      <c r="H630" s="269">
        <v>7.7469999999999999</v>
      </c>
      <c r="I630" s="438" t="s">
        <v>164</v>
      </c>
      <c r="J630" s="272">
        <v>7007947.9199999999</v>
      </c>
      <c r="K630" s="272">
        <v>6500000</v>
      </c>
      <c r="L630" s="272">
        <v>6500000</v>
      </c>
      <c r="M630" s="293">
        <v>1</v>
      </c>
    </row>
    <row r="631" spans="2:13" s="85" customFormat="1" ht="28.5" x14ac:dyDescent="0.8">
      <c r="B631" s="292" t="s">
        <v>256</v>
      </c>
      <c r="C631" s="437" t="s">
        <v>163</v>
      </c>
      <c r="D631" s="269">
        <v>100</v>
      </c>
      <c r="E631" s="269">
        <v>7.9</v>
      </c>
      <c r="F631" s="269" t="s">
        <v>537</v>
      </c>
      <c r="G631" s="269">
        <v>7.9</v>
      </c>
      <c r="H631" s="269">
        <v>8.0060000000000002</v>
      </c>
      <c r="I631" s="438" t="s">
        <v>164</v>
      </c>
      <c r="J631" s="272">
        <v>1577683.33</v>
      </c>
      <c r="K631" s="272">
        <v>1500000</v>
      </c>
      <c r="L631" s="272">
        <v>1500000</v>
      </c>
      <c r="M631" s="293">
        <v>1</v>
      </c>
    </row>
    <row r="632" spans="2:13" s="85" customFormat="1" ht="28.5" x14ac:dyDescent="0.8">
      <c r="B632" s="292" t="s">
        <v>256</v>
      </c>
      <c r="C632" s="437" t="s">
        <v>163</v>
      </c>
      <c r="D632" s="269">
        <v>100</v>
      </c>
      <c r="E632" s="269">
        <v>8</v>
      </c>
      <c r="F632" s="269" t="s">
        <v>309</v>
      </c>
      <c r="G632" s="269">
        <v>8</v>
      </c>
      <c r="H632" s="269">
        <v>8</v>
      </c>
      <c r="I632" s="438" t="s">
        <v>164</v>
      </c>
      <c r="J632" s="272">
        <v>2162222.2200000002</v>
      </c>
      <c r="K632" s="272">
        <v>2000000</v>
      </c>
      <c r="L632" s="272">
        <v>2000000</v>
      </c>
      <c r="M632" s="293">
        <v>1</v>
      </c>
    </row>
    <row r="633" spans="2:13" s="85" customFormat="1" ht="28.5" x14ac:dyDescent="0.8">
      <c r="B633" s="292" t="s">
        <v>214</v>
      </c>
      <c r="C633" s="437" t="s">
        <v>163</v>
      </c>
      <c r="D633" s="269">
        <v>100</v>
      </c>
      <c r="E633" s="269">
        <v>2.7315999999999998</v>
      </c>
      <c r="F633" s="269" t="s">
        <v>176</v>
      </c>
      <c r="G633" s="269">
        <v>2.7315999999999998</v>
      </c>
      <c r="H633" s="269">
        <v>2.75</v>
      </c>
      <c r="I633" s="438" t="s">
        <v>164</v>
      </c>
      <c r="J633" s="272">
        <v>405523.9</v>
      </c>
      <c r="K633" s="272">
        <v>400000</v>
      </c>
      <c r="L633" s="272">
        <v>400000</v>
      </c>
      <c r="M633" s="293">
        <v>1</v>
      </c>
    </row>
    <row r="634" spans="2:13" s="85" customFormat="1" ht="28.5" x14ac:dyDescent="0.8">
      <c r="B634" s="292" t="s">
        <v>214</v>
      </c>
      <c r="C634" s="437" t="s">
        <v>163</v>
      </c>
      <c r="D634" s="269">
        <v>100</v>
      </c>
      <c r="E634" s="269">
        <v>7.75</v>
      </c>
      <c r="F634" s="269" t="s">
        <v>175</v>
      </c>
      <c r="G634" s="269">
        <v>7.75</v>
      </c>
      <c r="H634" s="269">
        <v>7.8990000000000009</v>
      </c>
      <c r="I634" s="438" t="s">
        <v>164</v>
      </c>
      <c r="J634" s="272">
        <v>1558447.92</v>
      </c>
      <c r="K634" s="272">
        <v>1500000</v>
      </c>
      <c r="L634" s="272">
        <v>1500000</v>
      </c>
      <c r="M634" s="293">
        <v>1</v>
      </c>
    </row>
    <row r="635" spans="2:13" s="85" customFormat="1" ht="28.5" x14ac:dyDescent="0.8">
      <c r="B635" s="292" t="s">
        <v>214</v>
      </c>
      <c r="C635" s="437" t="s">
        <v>163</v>
      </c>
      <c r="D635" s="269">
        <v>100</v>
      </c>
      <c r="E635" s="269">
        <v>7.9</v>
      </c>
      <c r="F635" s="269" t="s">
        <v>537</v>
      </c>
      <c r="G635" s="269">
        <v>7.9</v>
      </c>
      <c r="H635" s="269">
        <v>8.0060000000000002</v>
      </c>
      <c r="I635" s="438" t="s">
        <v>164</v>
      </c>
      <c r="J635" s="272">
        <v>1577683.33</v>
      </c>
      <c r="K635" s="272">
        <v>1500000</v>
      </c>
      <c r="L635" s="272">
        <v>1500000</v>
      </c>
      <c r="M635" s="293">
        <v>1</v>
      </c>
    </row>
    <row r="636" spans="2:13" s="84" customFormat="1" ht="28.5" x14ac:dyDescent="0.8">
      <c r="B636" s="290" t="s">
        <v>168</v>
      </c>
      <c r="C636" s="449"/>
      <c r="D636" s="450"/>
      <c r="E636" s="450"/>
      <c r="F636" s="450"/>
      <c r="G636" s="450"/>
      <c r="H636" s="450"/>
      <c r="I636" s="451"/>
      <c r="J636" s="452">
        <v>40002702.019999996</v>
      </c>
      <c r="K636" s="452">
        <v>37679300.409999996</v>
      </c>
      <c r="L636" s="452">
        <v>37724066.239999995</v>
      </c>
      <c r="M636" s="291">
        <v>26</v>
      </c>
    </row>
    <row r="637" spans="2:13" s="84" customFormat="1" ht="28.5" x14ac:dyDescent="0.8">
      <c r="B637" s="290" t="s">
        <v>215</v>
      </c>
      <c r="C637" s="449"/>
      <c r="D637" s="450"/>
      <c r="E637" s="450"/>
      <c r="F637" s="450"/>
      <c r="G637" s="450"/>
      <c r="H637" s="450"/>
      <c r="I637" s="451"/>
      <c r="J637" s="452"/>
      <c r="K637" s="452"/>
      <c r="L637" s="452"/>
      <c r="M637" s="291"/>
    </row>
    <row r="638" spans="2:13" s="85" customFormat="1" ht="28.5" x14ac:dyDescent="0.8">
      <c r="B638" s="292" t="s">
        <v>197</v>
      </c>
      <c r="C638" s="437" t="s">
        <v>163</v>
      </c>
      <c r="D638" s="269">
        <v>100</v>
      </c>
      <c r="E638" s="269">
        <v>7.95</v>
      </c>
      <c r="F638" s="269" t="s">
        <v>537</v>
      </c>
      <c r="G638" s="269">
        <v>7.95</v>
      </c>
      <c r="H638" s="269">
        <v>8.0570000000000004</v>
      </c>
      <c r="I638" s="438" t="s">
        <v>164</v>
      </c>
      <c r="J638" s="272">
        <v>526058.32999999996</v>
      </c>
      <c r="K638" s="272">
        <v>500000</v>
      </c>
      <c r="L638" s="272">
        <v>500000</v>
      </c>
      <c r="M638" s="293">
        <v>1</v>
      </c>
    </row>
    <row r="639" spans="2:13" s="85" customFormat="1" ht="28.5" x14ac:dyDescent="0.8">
      <c r="B639" s="292" t="s">
        <v>197</v>
      </c>
      <c r="C639" s="437" t="s">
        <v>163</v>
      </c>
      <c r="D639" s="269">
        <v>100</v>
      </c>
      <c r="E639" s="269">
        <v>8.75</v>
      </c>
      <c r="F639" s="269" t="s">
        <v>330</v>
      </c>
      <c r="G639" s="269">
        <v>8.75</v>
      </c>
      <c r="H639" s="269">
        <v>8.8410000000000011</v>
      </c>
      <c r="I639" s="438" t="s">
        <v>164</v>
      </c>
      <c r="J639" s="272">
        <v>533177.07999999996</v>
      </c>
      <c r="K639" s="272">
        <v>500000</v>
      </c>
      <c r="L639" s="272">
        <v>500000</v>
      </c>
      <c r="M639" s="293">
        <v>1</v>
      </c>
    </row>
    <row r="640" spans="2:13" s="85" customFormat="1" ht="28.5" x14ac:dyDescent="0.8">
      <c r="B640" s="292" t="s">
        <v>162</v>
      </c>
      <c r="C640" s="437" t="s">
        <v>163</v>
      </c>
      <c r="D640" s="269">
        <v>100</v>
      </c>
      <c r="E640" s="269">
        <v>7.6</v>
      </c>
      <c r="F640" s="269" t="s">
        <v>200</v>
      </c>
      <c r="G640" s="269">
        <v>7.6</v>
      </c>
      <c r="H640" s="269">
        <v>7.7939999999999996</v>
      </c>
      <c r="I640" s="438" t="s">
        <v>164</v>
      </c>
      <c r="J640" s="272">
        <v>2153200</v>
      </c>
      <c r="K640" s="272">
        <v>2100000</v>
      </c>
      <c r="L640" s="272">
        <v>2100000</v>
      </c>
      <c r="M640" s="293">
        <v>1</v>
      </c>
    </row>
    <row r="641" spans="2:13" s="85" customFormat="1" ht="28.5" x14ac:dyDescent="0.8">
      <c r="B641" s="292" t="s">
        <v>162</v>
      </c>
      <c r="C641" s="437" t="s">
        <v>163</v>
      </c>
      <c r="D641" s="269">
        <v>99.991299999999995</v>
      </c>
      <c r="E641" s="269">
        <v>7.75</v>
      </c>
      <c r="F641" s="269" t="s">
        <v>208</v>
      </c>
      <c r="G641" s="269">
        <v>7.75</v>
      </c>
      <c r="H641" s="269">
        <v>8.0289999999999999</v>
      </c>
      <c r="I641" s="438" t="s">
        <v>164</v>
      </c>
      <c r="J641" s="272">
        <v>815672.22</v>
      </c>
      <c r="K641" s="272">
        <v>800000</v>
      </c>
      <c r="L641" s="272">
        <v>799930.48</v>
      </c>
      <c r="M641" s="293">
        <v>1</v>
      </c>
    </row>
    <row r="642" spans="2:13" s="85" customFormat="1" ht="28.5" x14ac:dyDescent="0.8">
      <c r="B642" s="292" t="s">
        <v>165</v>
      </c>
      <c r="C642" s="437" t="s">
        <v>163</v>
      </c>
      <c r="D642" s="269">
        <v>100</v>
      </c>
      <c r="E642" s="269">
        <v>6.6</v>
      </c>
      <c r="F642" s="269" t="s">
        <v>174</v>
      </c>
      <c r="G642" s="269">
        <v>6.6</v>
      </c>
      <c r="H642" s="269">
        <v>6.7640000000000002</v>
      </c>
      <c r="I642" s="438" t="s">
        <v>164</v>
      </c>
      <c r="J642" s="272">
        <v>3761728.33</v>
      </c>
      <c r="K642" s="272">
        <v>3700000</v>
      </c>
      <c r="L642" s="272">
        <v>3700000</v>
      </c>
      <c r="M642" s="293">
        <v>1</v>
      </c>
    </row>
    <row r="643" spans="2:13" s="85" customFormat="1" ht="28.5" x14ac:dyDescent="0.8">
      <c r="B643" s="292" t="s">
        <v>180</v>
      </c>
      <c r="C643" s="437" t="s">
        <v>163</v>
      </c>
      <c r="D643" s="269">
        <v>100.5275</v>
      </c>
      <c r="E643" s="269">
        <v>7.5</v>
      </c>
      <c r="F643" s="269" t="s">
        <v>429</v>
      </c>
      <c r="G643" s="269">
        <v>6</v>
      </c>
      <c r="H643" s="269">
        <v>6.101</v>
      </c>
      <c r="I643" s="438" t="s">
        <v>164</v>
      </c>
      <c r="J643" s="272">
        <v>645500</v>
      </c>
      <c r="K643" s="272">
        <v>600000</v>
      </c>
      <c r="L643" s="272">
        <v>603165.12</v>
      </c>
      <c r="M643" s="293">
        <v>1</v>
      </c>
    </row>
    <row r="644" spans="2:13" s="85" customFormat="1" ht="28.5" x14ac:dyDescent="0.8">
      <c r="B644" s="292" t="s">
        <v>180</v>
      </c>
      <c r="C644" s="437" t="s">
        <v>163</v>
      </c>
      <c r="D644" s="269">
        <v>100.6572</v>
      </c>
      <c r="E644" s="269">
        <v>8.5</v>
      </c>
      <c r="F644" s="269" t="s">
        <v>335</v>
      </c>
      <c r="G644" s="269">
        <v>7.5</v>
      </c>
      <c r="H644" s="269">
        <v>7.5550000000000006</v>
      </c>
      <c r="I644" s="438" t="s">
        <v>164</v>
      </c>
      <c r="J644" s="272">
        <v>868188.88</v>
      </c>
      <c r="K644" s="272">
        <v>800000</v>
      </c>
      <c r="L644" s="272">
        <v>805257.24</v>
      </c>
      <c r="M644" s="293">
        <v>1</v>
      </c>
    </row>
    <row r="645" spans="2:13" s="85" customFormat="1" ht="28.5" x14ac:dyDescent="0.8">
      <c r="B645" s="292" t="s">
        <v>180</v>
      </c>
      <c r="C645" s="437" t="s">
        <v>163</v>
      </c>
      <c r="D645" s="269">
        <v>100</v>
      </c>
      <c r="E645" s="269">
        <v>7.6</v>
      </c>
      <c r="F645" s="269" t="s">
        <v>258</v>
      </c>
      <c r="G645" s="269">
        <v>7.6</v>
      </c>
      <c r="H645" s="269">
        <v>7.8020000000000005</v>
      </c>
      <c r="I645" s="438" t="s">
        <v>164</v>
      </c>
      <c r="J645" s="272">
        <v>1534833.33</v>
      </c>
      <c r="K645" s="272">
        <v>1500000</v>
      </c>
      <c r="L645" s="272">
        <v>1500000</v>
      </c>
      <c r="M645" s="293">
        <v>1</v>
      </c>
    </row>
    <row r="646" spans="2:13" s="85" customFormat="1" ht="28.5" x14ac:dyDescent="0.8">
      <c r="B646" s="292" t="s">
        <v>180</v>
      </c>
      <c r="C646" s="437" t="s">
        <v>163</v>
      </c>
      <c r="D646" s="269">
        <v>100</v>
      </c>
      <c r="E646" s="269">
        <v>7.9</v>
      </c>
      <c r="F646" s="269" t="s">
        <v>537</v>
      </c>
      <c r="G646" s="269">
        <v>7.9</v>
      </c>
      <c r="H646" s="269">
        <v>8.0060000000000002</v>
      </c>
      <c r="I646" s="438" t="s">
        <v>164</v>
      </c>
      <c r="J646" s="272">
        <v>1577683.33</v>
      </c>
      <c r="K646" s="272">
        <v>1500000</v>
      </c>
      <c r="L646" s="272">
        <v>1500000</v>
      </c>
      <c r="M646" s="293">
        <v>1</v>
      </c>
    </row>
    <row r="647" spans="2:13" s="85" customFormat="1" ht="28.5" x14ac:dyDescent="0.8">
      <c r="B647" s="292" t="s">
        <v>180</v>
      </c>
      <c r="C647" s="437" t="s">
        <v>163</v>
      </c>
      <c r="D647" s="269">
        <v>99.945899999999995</v>
      </c>
      <c r="E647" s="269">
        <v>8.5</v>
      </c>
      <c r="F647" s="269" t="s">
        <v>366</v>
      </c>
      <c r="G647" s="269">
        <v>8.5</v>
      </c>
      <c r="H647" s="269">
        <v>8.520999999999999</v>
      </c>
      <c r="I647" s="438" t="s">
        <v>164</v>
      </c>
      <c r="J647" s="272">
        <v>1087125</v>
      </c>
      <c r="K647" s="272">
        <v>1000000</v>
      </c>
      <c r="L647" s="272">
        <v>999459.05</v>
      </c>
      <c r="M647" s="293">
        <v>1</v>
      </c>
    </row>
    <row r="648" spans="2:13" s="85" customFormat="1" ht="28.5" x14ac:dyDescent="0.8">
      <c r="B648" s="292" t="s">
        <v>166</v>
      </c>
      <c r="C648" s="437" t="s">
        <v>163</v>
      </c>
      <c r="D648" s="269">
        <v>100</v>
      </c>
      <c r="E648" s="269">
        <v>7.6</v>
      </c>
      <c r="F648" s="269" t="s">
        <v>258</v>
      </c>
      <c r="G648" s="269">
        <v>7.6</v>
      </c>
      <c r="H648" s="269">
        <v>7.8020000000000005</v>
      </c>
      <c r="I648" s="438" t="s">
        <v>164</v>
      </c>
      <c r="J648" s="272">
        <v>511611.11</v>
      </c>
      <c r="K648" s="272">
        <v>500000</v>
      </c>
      <c r="L648" s="272">
        <v>500000</v>
      </c>
      <c r="M648" s="293">
        <v>1</v>
      </c>
    </row>
    <row r="649" spans="2:13" s="85" customFormat="1" ht="28.5" x14ac:dyDescent="0.8">
      <c r="B649" s="292" t="s">
        <v>166</v>
      </c>
      <c r="C649" s="437" t="s">
        <v>163</v>
      </c>
      <c r="D649" s="269">
        <v>100</v>
      </c>
      <c r="E649" s="269">
        <v>7.95</v>
      </c>
      <c r="F649" s="269" t="s">
        <v>537</v>
      </c>
      <c r="G649" s="269">
        <v>7.95</v>
      </c>
      <c r="H649" s="269">
        <v>8.0570000000000004</v>
      </c>
      <c r="I649" s="438" t="s">
        <v>164</v>
      </c>
      <c r="J649" s="272">
        <v>526058.32999999996</v>
      </c>
      <c r="K649" s="272">
        <v>500000</v>
      </c>
      <c r="L649" s="272">
        <v>500000</v>
      </c>
      <c r="M649" s="293">
        <v>1</v>
      </c>
    </row>
    <row r="650" spans="2:13" s="85" customFormat="1" ht="28.5" x14ac:dyDescent="0.8">
      <c r="B650" s="292" t="s">
        <v>216</v>
      </c>
      <c r="C650" s="437" t="s">
        <v>163</v>
      </c>
      <c r="D650" s="269">
        <v>100</v>
      </c>
      <c r="E650" s="269">
        <v>2.4769999999999999</v>
      </c>
      <c r="F650" s="269" t="s">
        <v>174</v>
      </c>
      <c r="G650" s="269">
        <v>2.4769999999999999</v>
      </c>
      <c r="H650" s="269">
        <v>2.5</v>
      </c>
      <c r="I650" s="438" t="s">
        <v>164</v>
      </c>
      <c r="J650" s="272">
        <v>17609572.850000001</v>
      </c>
      <c r="K650" s="272">
        <v>17500000</v>
      </c>
      <c r="L650" s="272">
        <v>17500000</v>
      </c>
      <c r="M650" s="293">
        <v>1</v>
      </c>
    </row>
    <row r="651" spans="2:13" s="85" customFormat="1" ht="28.5" x14ac:dyDescent="0.8">
      <c r="B651" s="292" t="s">
        <v>216</v>
      </c>
      <c r="C651" s="437" t="s">
        <v>163</v>
      </c>
      <c r="D651" s="269">
        <v>100</v>
      </c>
      <c r="E651" s="269">
        <v>2.4826000000000001</v>
      </c>
      <c r="F651" s="269" t="s">
        <v>673</v>
      </c>
      <c r="G651" s="269">
        <v>2.4826000000000001</v>
      </c>
      <c r="H651" s="269">
        <v>2.4989999999999997</v>
      </c>
      <c r="I651" s="438" t="s">
        <v>164</v>
      </c>
      <c r="J651" s="272">
        <v>15163437.83</v>
      </c>
      <c r="K651" s="272">
        <v>15000000</v>
      </c>
      <c r="L651" s="272">
        <v>15000000</v>
      </c>
      <c r="M651" s="293">
        <v>1</v>
      </c>
    </row>
    <row r="652" spans="2:13" s="85" customFormat="1" ht="28.5" x14ac:dyDescent="0.8">
      <c r="B652" s="292" t="s">
        <v>216</v>
      </c>
      <c r="C652" s="437" t="s">
        <v>163</v>
      </c>
      <c r="D652" s="269">
        <v>100</v>
      </c>
      <c r="E652" s="269">
        <v>6</v>
      </c>
      <c r="F652" s="269" t="s">
        <v>389</v>
      </c>
      <c r="G652" s="269">
        <v>5.7051999999999996</v>
      </c>
      <c r="H652" s="269">
        <v>5.8440000000000003</v>
      </c>
      <c r="I652" s="438" t="s">
        <v>164</v>
      </c>
      <c r="J652" s="272">
        <v>46997.95</v>
      </c>
      <c r="K652" s="272">
        <v>44302.86</v>
      </c>
      <c r="L652" s="272">
        <v>44302.86</v>
      </c>
      <c r="M652" s="293">
        <v>1</v>
      </c>
    </row>
    <row r="653" spans="2:13" s="85" customFormat="1" ht="28.5" x14ac:dyDescent="0.8">
      <c r="B653" s="292" t="s">
        <v>216</v>
      </c>
      <c r="C653" s="437" t="s">
        <v>163</v>
      </c>
      <c r="D653" s="269">
        <v>100</v>
      </c>
      <c r="E653" s="269">
        <v>7.6</v>
      </c>
      <c r="F653" s="269" t="s">
        <v>258</v>
      </c>
      <c r="G653" s="269">
        <v>7.6</v>
      </c>
      <c r="H653" s="269">
        <v>7.8020000000000005</v>
      </c>
      <c r="I653" s="438" t="s">
        <v>164</v>
      </c>
      <c r="J653" s="272">
        <v>1534833.33</v>
      </c>
      <c r="K653" s="272">
        <v>1500000</v>
      </c>
      <c r="L653" s="272">
        <v>1500000</v>
      </c>
      <c r="M653" s="293">
        <v>1</v>
      </c>
    </row>
    <row r="654" spans="2:13" s="85" customFormat="1" ht="28.5" x14ac:dyDescent="0.8">
      <c r="B654" s="292" t="s">
        <v>216</v>
      </c>
      <c r="C654" s="437" t="s">
        <v>163</v>
      </c>
      <c r="D654" s="269">
        <v>100</v>
      </c>
      <c r="E654" s="269">
        <v>7.75</v>
      </c>
      <c r="F654" s="269" t="s">
        <v>175</v>
      </c>
      <c r="G654" s="269">
        <v>7.75</v>
      </c>
      <c r="H654" s="269">
        <v>7.8990000000000009</v>
      </c>
      <c r="I654" s="438" t="s">
        <v>164</v>
      </c>
      <c r="J654" s="272">
        <v>521560.57</v>
      </c>
      <c r="K654" s="272">
        <v>502000</v>
      </c>
      <c r="L654" s="272">
        <v>502000</v>
      </c>
      <c r="M654" s="293">
        <v>3</v>
      </c>
    </row>
    <row r="655" spans="2:13" s="85" customFormat="1" ht="28.5" x14ac:dyDescent="0.8">
      <c r="B655" s="292" t="s">
        <v>216</v>
      </c>
      <c r="C655" s="437" t="s">
        <v>163</v>
      </c>
      <c r="D655" s="269">
        <v>100</v>
      </c>
      <c r="E655" s="269">
        <v>7.9</v>
      </c>
      <c r="F655" s="269" t="s">
        <v>537</v>
      </c>
      <c r="G655" s="269">
        <v>7.9</v>
      </c>
      <c r="H655" s="269">
        <v>8.0060000000000002</v>
      </c>
      <c r="I655" s="438" t="s">
        <v>164</v>
      </c>
      <c r="J655" s="272">
        <v>1577683.33</v>
      </c>
      <c r="K655" s="272">
        <v>1500000</v>
      </c>
      <c r="L655" s="272">
        <v>1500000</v>
      </c>
      <c r="M655" s="293">
        <v>1</v>
      </c>
    </row>
    <row r="656" spans="2:13" s="85" customFormat="1" ht="28.5" x14ac:dyDescent="0.8">
      <c r="B656" s="292" t="s">
        <v>406</v>
      </c>
      <c r="C656" s="437" t="s">
        <v>163</v>
      </c>
      <c r="D656" s="269">
        <v>100</v>
      </c>
      <c r="E656" s="269">
        <v>2.7315999999999998</v>
      </c>
      <c r="F656" s="269" t="s">
        <v>176</v>
      </c>
      <c r="G656" s="269">
        <v>2.7315999999999998</v>
      </c>
      <c r="H656" s="269">
        <v>2.75</v>
      </c>
      <c r="I656" s="438" t="s">
        <v>164</v>
      </c>
      <c r="J656" s="272">
        <v>1013809.76</v>
      </c>
      <c r="K656" s="272">
        <v>1000000</v>
      </c>
      <c r="L656" s="272">
        <v>1000000</v>
      </c>
      <c r="M656" s="293">
        <v>1</v>
      </c>
    </row>
    <row r="657" spans="2:13" s="85" customFormat="1" ht="28.5" x14ac:dyDescent="0.8">
      <c r="B657" s="292" t="s">
        <v>406</v>
      </c>
      <c r="C657" s="437" t="s">
        <v>163</v>
      </c>
      <c r="D657" s="269">
        <v>100.2878</v>
      </c>
      <c r="E657" s="269">
        <v>8.25</v>
      </c>
      <c r="F657" s="269" t="s">
        <v>431</v>
      </c>
      <c r="G657" s="269">
        <v>7.5</v>
      </c>
      <c r="H657" s="269">
        <v>7.6109999999999998</v>
      </c>
      <c r="I657" s="438" t="s">
        <v>164</v>
      </c>
      <c r="J657" s="272">
        <v>1083187.5</v>
      </c>
      <c r="K657" s="272">
        <v>1000000</v>
      </c>
      <c r="L657" s="272">
        <v>1002878.1</v>
      </c>
      <c r="M657" s="293">
        <v>1</v>
      </c>
    </row>
    <row r="658" spans="2:13" s="85" customFormat="1" ht="28.5" x14ac:dyDescent="0.8">
      <c r="B658" s="292" t="s">
        <v>406</v>
      </c>
      <c r="C658" s="437" t="s">
        <v>163</v>
      </c>
      <c r="D658" s="269">
        <v>100</v>
      </c>
      <c r="E658" s="269">
        <v>7.75</v>
      </c>
      <c r="F658" s="269" t="s">
        <v>175</v>
      </c>
      <c r="G658" s="269">
        <v>7.75</v>
      </c>
      <c r="H658" s="269">
        <v>7.8990000000000009</v>
      </c>
      <c r="I658" s="438" t="s">
        <v>164</v>
      </c>
      <c r="J658" s="272">
        <v>311689.58</v>
      </c>
      <c r="K658" s="272">
        <v>300000</v>
      </c>
      <c r="L658" s="272">
        <v>300000</v>
      </c>
      <c r="M658" s="293">
        <v>1</v>
      </c>
    </row>
    <row r="659" spans="2:13" s="85" customFormat="1" ht="28.5" x14ac:dyDescent="0.8">
      <c r="B659" s="292" t="s">
        <v>406</v>
      </c>
      <c r="C659" s="437" t="s">
        <v>163</v>
      </c>
      <c r="D659" s="269">
        <v>99.868399999999994</v>
      </c>
      <c r="E659" s="269">
        <v>8.5</v>
      </c>
      <c r="F659" s="269" t="s">
        <v>290</v>
      </c>
      <c r="G659" s="269">
        <v>8.5</v>
      </c>
      <c r="H659" s="269">
        <v>8.5919999999999987</v>
      </c>
      <c r="I659" s="438" t="s">
        <v>164</v>
      </c>
      <c r="J659" s="272">
        <v>217047.22</v>
      </c>
      <c r="K659" s="272">
        <v>200000</v>
      </c>
      <c r="L659" s="272">
        <v>199736.76</v>
      </c>
      <c r="M659" s="293">
        <v>1</v>
      </c>
    </row>
    <row r="660" spans="2:13" s="85" customFormat="1" ht="28.5" x14ac:dyDescent="0.8">
      <c r="B660" s="292" t="s">
        <v>325</v>
      </c>
      <c r="C660" s="437" t="s">
        <v>163</v>
      </c>
      <c r="D660" s="269">
        <v>100.00020000000001</v>
      </c>
      <c r="E660" s="269">
        <v>7</v>
      </c>
      <c r="F660" s="269" t="s">
        <v>211</v>
      </c>
      <c r="G660" s="269">
        <v>6.88</v>
      </c>
      <c r="H660" s="269">
        <v>7.0970000000000004</v>
      </c>
      <c r="I660" s="438" t="s">
        <v>164</v>
      </c>
      <c r="J660" s="272">
        <v>112630.83</v>
      </c>
      <c r="K660" s="272">
        <v>110000</v>
      </c>
      <c r="L660" s="272">
        <v>110000.24</v>
      </c>
      <c r="M660" s="293">
        <v>1</v>
      </c>
    </row>
    <row r="661" spans="2:13" s="85" customFormat="1" ht="28.5" x14ac:dyDescent="0.8">
      <c r="B661" s="292" t="s">
        <v>325</v>
      </c>
      <c r="C661" s="437" t="s">
        <v>163</v>
      </c>
      <c r="D661" s="269">
        <v>100.2444</v>
      </c>
      <c r="E661" s="269">
        <v>7.9</v>
      </c>
      <c r="F661" s="269" t="s">
        <v>429</v>
      </c>
      <c r="G661" s="269">
        <v>7</v>
      </c>
      <c r="H661" s="269">
        <v>7.1379999999999999</v>
      </c>
      <c r="I661" s="438" t="s">
        <v>164</v>
      </c>
      <c r="J661" s="272">
        <v>216107.22</v>
      </c>
      <c r="K661" s="272">
        <v>200000</v>
      </c>
      <c r="L661" s="272">
        <v>200488.72</v>
      </c>
      <c r="M661" s="293">
        <v>1</v>
      </c>
    </row>
    <row r="662" spans="2:13" s="85" customFormat="1" ht="28.5" x14ac:dyDescent="0.8">
      <c r="B662" s="292" t="s">
        <v>280</v>
      </c>
      <c r="C662" s="437" t="s">
        <v>163</v>
      </c>
      <c r="D662" s="269">
        <v>100</v>
      </c>
      <c r="E662" s="269">
        <v>2.4805999999999999</v>
      </c>
      <c r="F662" s="269" t="s">
        <v>454</v>
      </c>
      <c r="G662" s="269">
        <v>2.4805999999999999</v>
      </c>
      <c r="H662" s="269">
        <v>2.5</v>
      </c>
      <c r="I662" s="438" t="s">
        <v>164</v>
      </c>
      <c r="J662" s="272">
        <v>3027493.32</v>
      </c>
      <c r="K662" s="272">
        <v>3000000</v>
      </c>
      <c r="L662" s="272">
        <v>3000000</v>
      </c>
      <c r="M662" s="293">
        <v>1</v>
      </c>
    </row>
    <row r="663" spans="2:13" s="85" customFormat="1" ht="28.5" x14ac:dyDescent="0.8">
      <c r="B663" s="292" t="s">
        <v>280</v>
      </c>
      <c r="C663" s="437" t="s">
        <v>163</v>
      </c>
      <c r="D663" s="269">
        <v>100</v>
      </c>
      <c r="E663" s="269">
        <v>2.7323</v>
      </c>
      <c r="F663" s="269" t="s">
        <v>401</v>
      </c>
      <c r="G663" s="269">
        <v>2.7323</v>
      </c>
      <c r="H663" s="269">
        <v>2.75</v>
      </c>
      <c r="I663" s="438" t="s">
        <v>164</v>
      </c>
      <c r="J663" s="272">
        <v>5071722.88</v>
      </c>
      <c r="K663" s="272">
        <v>5000000</v>
      </c>
      <c r="L663" s="272">
        <v>5000000</v>
      </c>
      <c r="M663" s="293">
        <v>1</v>
      </c>
    </row>
    <row r="664" spans="2:13" s="85" customFormat="1" ht="28.5" x14ac:dyDescent="0.8">
      <c r="B664" s="292" t="s">
        <v>280</v>
      </c>
      <c r="C664" s="437" t="s">
        <v>163</v>
      </c>
      <c r="D664" s="269">
        <v>100</v>
      </c>
      <c r="E664" s="269">
        <v>7.25</v>
      </c>
      <c r="F664" s="269" t="s">
        <v>316</v>
      </c>
      <c r="G664" s="269">
        <v>7.25</v>
      </c>
      <c r="H664" s="269">
        <v>7.4410000000000007</v>
      </c>
      <c r="I664" s="438" t="s">
        <v>164</v>
      </c>
      <c r="J664" s="272">
        <v>46588.73</v>
      </c>
      <c r="K664" s="272">
        <v>45669</v>
      </c>
      <c r="L664" s="272">
        <v>45669</v>
      </c>
      <c r="M664" s="293">
        <v>2</v>
      </c>
    </row>
    <row r="665" spans="2:13" s="85" customFormat="1" ht="28.5" x14ac:dyDescent="0.8">
      <c r="B665" s="292" t="s">
        <v>280</v>
      </c>
      <c r="C665" s="437" t="s">
        <v>163</v>
      </c>
      <c r="D665" s="269">
        <v>100</v>
      </c>
      <c r="E665" s="269">
        <v>7.65</v>
      </c>
      <c r="F665" s="269" t="s">
        <v>175</v>
      </c>
      <c r="G665" s="269">
        <v>7.65</v>
      </c>
      <c r="H665" s="269">
        <v>7.7950000000000008</v>
      </c>
      <c r="I665" s="438" t="s">
        <v>164</v>
      </c>
      <c r="J665" s="272">
        <v>5192.3100000000004</v>
      </c>
      <c r="K665" s="272">
        <v>5000</v>
      </c>
      <c r="L665" s="272">
        <v>5000</v>
      </c>
      <c r="M665" s="293">
        <v>1</v>
      </c>
    </row>
    <row r="666" spans="2:13" s="85" customFormat="1" ht="28.5" x14ac:dyDescent="0.8">
      <c r="B666" s="292" t="s">
        <v>280</v>
      </c>
      <c r="C666" s="437" t="s">
        <v>163</v>
      </c>
      <c r="D666" s="269">
        <v>100</v>
      </c>
      <c r="E666" s="269">
        <v>8</v>
      </c>
      <c r="F666" s="269" t="s">
        <v>175</v>
      </c>
      <c r="G666" s="269">
        <v>8</v>
      </c>
      <c r="H666" s="269">
        <v>8.1589999999999989</v>
      </c>
      <c r="I666" s="438" t="s">
        <v>164</v>
      </c>
      <c r="J666" s="272">
        <v>1092233.33</v>
      </c>
      <c r="K666" s="272">
        <v>1050000</v>
      </c>
      <c r="L666" s="272">
        <v>1050000</v>
      </c>
      <c r="M666" s="293">
        <v>1</v>
      </c>
    </row>
    <row r="667" spans="2:13" s="85" customFormat="1" ht="28.5" x14ac:dyDescent="0.8">
      <c r="B667" s="292" t="s">
        <v>280</v>
      </c>
      <c r="C667" s="437" t="s">
        <v>163</v>
      </c>
      <c r="D667" s="269">
        <v>100</v>
      </c>
      <c r="E667" s="269">
        <v>8.4</v>
      </c>
      <c r="F667" s="269" t="s">
        <v>297</v>
      </c>
      <c r="G667" s="269">
        <v>8.4</v>
      </c>
      <c r="H667" s="269">
        <v>8.4669999999999987</v>
      </c>
      <c r="I667" s="438" t="s">
        <v>164</v>
      </c>
      <c r="J667" s="272">
        <v>7473.67</v>
      </c>
      <c r="K667" s="272">
        <v>7000</v>
      </c>
      <c r="L667" s="272">
        <v>7000</v>
      </c>
      <c r="M667" s="293">
        <v>1</v>
      </c>
    </row>
    <row r="668" spans="2:13" s="85" customFormat="1" ht="28.5" x14ac:dyDescent="0.8">
      <c r="B668" s="292" t="s">
        <v>217</v>
      </c>
      <c r="C668" s="437" t="s">
        <v>163</v>
      </c>
      <c r="D668" s="269">
        <v>100</v>
      </c>
      <c r="E668" s="269">
        <v>1.9822</v>
      </c>
      <c r="F668" s="269" t="s">
        <v>211</v>
      </c>
      <c r="G668" s="269">
        <v>1.9822</v>
      </c>
      <c r="H668" s="269">
        <v>2</v>
      </c>
      <c r="I668" s="438" t="s">
        <v>164</v>
      </c>
      <c r="J668" s="272">
        <v>27052032.759999998</v>
      </c>
      <c r="K668" s="272">
        <v>27000000</v>
      </c>
      <c r="L668" s="272">
        <v>27000000</v>
      </c>
      <c r="M668" s="293">
        <v>5</v>
      </c>
    </row>
    <row r="669" spans="2:13" s="85" customFormat="1" ht="28.5" x14ac:dyDescent="0.8">
      <c r="B669" s="292" t="s">
        <v>214</v>
      </c>
      <c r="C669" s="437" t="s">
        <v>163</v>
      </c>
      <c r="D669" s="269">
        <v>100</v>
      </c>
      <c r="E669" s="269">
        <v>6</v>
      </c>
      <c r="F669" s="269" t="s">
        <v>175</v>
      </c>
      <c r="G669" s="269">
        <v>6</v>
      </c>
      <c r="H669" s="269">
        <v>6.0890000000000004</v>
      </c>
      <c r="I669" s="438" t="s">
        <v>164</v>
      </c>
      <c r="J669" s="272">
        <v>5150.83</v>
      </c>
      <c r="K669" s="272">
        <v>5000</v>
      </c>
      <c r="L669" s="272">
        <v>5000</v>
      </c>
      <c r="M669" s="293">
        <v>1</v>
      </c>
    </row>
    <row r="670" spans="2:13" s="85" customFormat="1" ht="28.5" x14ac:dyDescent="0.8">
      <c r="B670" s="292" t="s">
        <v>407</v>
      </c>
      <c r="C670" s="437" t="s">
        <v>163</v>
      </c>
      <c r="D670" s="269">
        <v>100</v>
      </c>
      <c r="E670" s="269">
        <v>8</v>
      </c>
      <c r="F670" s="269" t="s">
        <v>175</v>
      </c>
      <c r="G670" s="269">
        <v>8</v>
      </c>
      <c r="H670" s="269">
        <v>8.1589999999999989</v>
      </c>
      <c r="I670" s="438" t="s">
        <v>164</v>
      </c>
      <c r="J670" s="272">
        <v>1872400</v>
      </c>
      <c r="K670" s="272">
        <v>1800000</v>
      </c>
      <c r="L670" s="272">
        <v>1800000</v>
      </c>
      <c r="M670" s="293">
        <v>1</v>
      </c>
    </row>
    <row r="671" spans="2:13" s="85" customFormat="1" ht="28.5" x14ac:dyDescent="0.8">
      <c r="B671" s="292" t="s">
        <v>407</v>
      </c>
      <c r="C671" s="437" t="s">
        <v>163</v>
      </c>
      <c r="D671" s="269">
        <v>100</v>
      </c>
      <c r="E671" s="269">
        <v>9</v>
      </c>
      <c r="F671" s="269" t="s">
        <v>309</v>
      </c>
      <c r="G671" s="269">
        <v>9</v>
      </c>
      <c r="H671" s="269">
        <v>9</v>
      </c>
      <c r="I671" s="438" t="s">
        <v>164</v>
      </c>
      <c r="J671" s="272">
        <v>54311.51</v>
      </c>
      <c r="K671" s="272">
        <v>49770</v>
      </c>
      <c r="L671" s="272">
        <v>49770</v>
      </c>
      <c r="M671" s="293">
        <v>1</v>
      </c>
    </row>
    <row r="672" spans="2:13" s="85" customFormat="1" ht="28.5" x14ac:dyDescent="0.8">
      <c r="B672" s="292" t="s">
        <v>408</v>
      </c>
      <c r="C672" s="437" t="s">
        <v>163</v>
      </c>
      <c r="D672" s="269">
        <v>100</v>
      </c>
      <c r="E672" s="269">
        <v>7.5</v>
      </c>
      <c r="F672" s="269" t="s">
        <v>270</v>
      </c>
      <c r="G672" s="269">
        <v>7.5</v>
      </c>
      <c r="H672" s="269">
        <v>7.6880000000000006</v>
      </c>
      <c r="I672" s="438" t="s">
        <v>164</v>
      </c>
      <c r="J672" s="272">
        <v>3844531.25</v>
      </c>
      <c r="K672" s="272">
        <v>3750000</v>
      </c>
      <c r="L672" s="272">
        <v>3750000</v>
      </c>
      <c r="M672" s="293">
        <v>1</v>
      </c>
    </row>
    <row r="673" spans="2:13" s="85" customFormat="1" ht="28.5" x14ac:dyDescent="0.8">
      <c r="B673" s="292" t="s">
        <v>440</v>
      </c>
      <c r="C673" s="437" t="s">
        <v>163</v>
      </c>
      <c r="D673" s="269">
        <v>100</v>
      </c>
      <c r="E673" s="269">
        <v>2.7315999999999998</v>
      </c>
      <c r="F673" s="269" t="s">
        <v>176</v>
      </c>
      <c r="G673" s="269">
        <v>2.7315999999999998</v>
      </c>
      <c r="H673" s="269">
        <v>2.75</v>
      </c>
      <c r="I673" s="438" t="s">
        <v>164</v>
      </c>
      <c r="J673" s="272">
        <v>1013809.76</v>
      </c>
      <c r="K673" s="272">
        <v>1000000</v>
      </c>
      <c r="L673" s="272">
        <v>1000000</v>
      </c>
      <c r="M673" s="293">
        <v>1</v>
      </c>
    </row>
    <row r="674" spans="2:13" s="85" customFormat="1" ht="28.5" x14ac:dyDescent="0.8">
      <c r="B674" s="292" t="s">
        <v>440</v>
      </c>
      <c r="C674" s="437" t="s">
        <v>163</v>
      </c>
      <c r="D674" s="269">
        <v>100</v>
      </c>
      <c r="E674" s="269">
        <v>2.7336999999999998</v>
      </c>
      <c r="F674" s="269" t="s">
        <v>398</v>
      </c>
      <c r="G674" s="269">
        <v>2.7336999999999998</v>
      </c>
      <c r="H674" s="269">
        <v>2.7490000000000001</v>
      </c>
      <c r="I674" s="438" t="s">
        <v>164</v>
      </c>
      <c r="J674" s="272">
        <v>2030830.06</v>
      </c>
      <c r="K674" s="272">
        <v>2000000</v>
      </c>
      <c r="L674" s="272">
        <v>2000000</v>
      </c>
      <c r="M674" s="293">
        <v>1</v>
      </c>
    </row>
    <row r="675" spans="2:13" s="85" customFormat="1" ht="28.5" x14ac:dyDescent="0.8">
      <c r="B675" s="292" t="s">
        <v>310</v>
      </c>
      <c r="C675" s="437" t="s">
        <v>163</v>
      </c>
      <c r="D675" s="269">
        <v>100</v>
      </c>
      <c r="E675" s="269">
        <v>7</v>
      </c>
      <c r="F675" s="269" t="s">
        <v>174</v>
      </c>
      <c r="G675" s="269">
        <v>7</v>
      </c>
      <c r="H675" s="269">
        <v>7.1849999999999996</v>
      </c>
      <c r="I675" s="438" t="s">
        <v>164</v>
      </c>
      <c r="J675" s="272">
        <v>865040.28</v>
      </c>
      <c r="K675" s="272">
        <v>850000</v>
      </c>
      <c r="L675" s="272">
        <v>850000</v>
      </c>
      <c r="M675" s="293">
        <v>1</v>
      </c>
    </row>
    <row r="676" spans="2:13" s="85" customFormat="1" ht="28.5" x14ac:dyDescent="0.8">
      <c r="B676" s="292" t="s">
        <v>674</v>
      </c>
      <c r="C676" s="437" t="s">
        <v>163</v>
      </c>
      <c r="D676" s="269">
        <v>98.832300000000004</v>
      </c>
      <c r="E676" s="269">
        <v>9</v>
      </c>
      <c r="F676" s="269" t="s">
        <v>402</v>
      </c>
      <c r="G676" s="269">
        <v>10</v>
      </c>
      <c r="H676" s="269">
        <v>10.141</v>
      </c>
      <c r="I676" s="438" t="s">
        <v>164</v>
      </c>
      <c r="J676" s="272">
        <v>5697.5</v>
      </c>
      <c r="K676" s="272">
        <v>5000</v>
      </c>
      <c r="L676" s="272">
        <v>4941.6099999999997</v>
      </c>
      <c r="M676" s="293">
        <v>1</v>
      </c>
    </row>
    <row r="677" spans="2:13" s="85" customFormat="1" ht="28.5" x14ac:dyDescent="0.8">
      <c r="B677" s="292" t="s">
        <v>441</v>
      </c>
      <c r="C677" s="437" t="s">
        <v>163</v>
      </c>
      <c r="D677" s="269">
        <v>100</v>
      </c>
      <c r="E677" s="269">
        <v>2.7315999999999998</v>
      </c>
      <c r="F677" s="269" t="s">
        <v>176</v>
      </c>
      <c r="G677" s="269">
        <v>2.7315999999999998</v>
      </c>
      <c r="H677" s="269">
        <v>2.75</v>
      </c>
      <c r="I677" s="438" t="s">
        <v>164</v>
      </c>
      <c r="J677" s="272">
        <v>2027619.51</v>
      </c>
      <c r="K677" s="272">
        <v>2000000</v>
      </c>
      <c r="L677" s="272">
        <v>2000000</v>
      </c>
      <c r="M677" s="293">
        <v>1</v>
      </c>
    </row>
    <row r="678" spans="2:13" s="84" customFormat="1" ht="28.5" x14ac:dyDescent="0.8">
      <c r="B678" s="290" t="s">
        <v>168</v>
      </c>
      <c r="C678" s="449"/>
      <c r="D678" s="450"/>
      <c r="E678" s="450"/>
      <c r="F678" s="450"/>
      <c r="G678" s="450"/>
      <c r="H678" s="450"/>
      <c r="I678" s="451"/>
      <c r="J678" s="452">
        <v>101971521.61000001</v>
      </c>
      <c r="K678" s="452">
        <v>100423741.86</v>
      </c>
      <c r="L678" s="452">
        <v>100434599.17999999</v>
      </c>
      <c r="M678" s="291">
        <v>47</v>
      </c>
    </row>
    <row r="679" spans="2:13" s="84" customFormat="1" ht="28.5" x14ac:dyDescent="0.8">
      <c r="B679" s="290" t="s">
        <v>452</v>
      </c>
      <c r="C679" s="449"/>
      <c r="D679" s="450"/>
      <c r="E679" s="450"/>
      <c r="F679" s="450"/>
      <c r="G679" s="450"/>
      <c r="H679" s="450"/>
      <c r="I679" s="451"/>
      <c r="J679" s="452"/>
      <c r="K679" s="452"/>
      <c r="L679" s="452"/>
      <c r="M679" s="291"/>
    </row>
    <row r="680" spans="2:13" s="85" customFormat="1" ht="28.5" x14ac:dyDescent="0.8">
      <c r="B680" s="292" t="s">
        <v>675</v>
      </c>
      <c r="C680" s="437" t="s">
        <v>163</v>
      </c>
      <c r="D680" s="269">
        <v>100</v>
      </c>
      <c r="E680" s="269">
        <v>2.7315</v>
      </c>
      <c r="F680" s="269" t="s">
        <v>175</v>
      </c>
      <c r="G680" s="269">
        <v>2.7315</v>
      </c>
      <c r="H680" s="269">
        <v>2.75</v>
      </c>
      <c r="I680" s="438" t="s">
        <v>164</v>
      </c>
      <c r="J680" s="272">
        <v>4054933.5</v>
      </c>
      <c r="K680" s="272">
        <v>4000000</v>
      </c>
      <c r="L680" s="272">
        <v>4000000</v>
      </c>
      <c r="M680" s="293">
        <v>1</v>
      </c>
    </row>
    <row r="681" spans="2:13" s="84" customFormat="1" ht="28.5" x14ac:dyDescent="0.8">
      <c r="B681" s="290" t="s">
        <v>168</v>
      </c>
      <c r="C681" s="449"/>
      <c r="D681" s="450"/>
      <c r="E681" s="450"/>
      <c r="F681" s="450"/>
      <c r="G681" s="450"/>
      <c r="H681" s="450"/>
      <c r="I681" s="451"/>
      <c r="J681" s="452">
        <v>4054933.5</v>
      </c>
      <c r="K681" s="452">
        <v>4000000</v>
      </c>
      <c r="L681" s="452">
        <v>4000000</v>
      </c>
      <c r="M681" s="291">
        <v>1</v>
      </c>
    </row>
    <row r="682" spans="2:13" s="84" customFormat="1" ht="28.5" x14ac:dyDescent="0.8">
      <c r="B682" s="290" t="s">
        <v>218</v>
      </c>
      <c r="C682" s="449"/>
      <c r="D682" s="450"/>
      <c r="E682" s="450"/>
      <c r="F682" s="450"/>
      <c r="G682" s="450"/>
      <c r="H682" s="450"/>
      <c r="I682" s="451"/>
      <c r="J682" s="452"/>
      <c r="K682" s="452"/>
      <c r="L682" s="452"/>
      <c r="M682" s="291"/>
    </row>
    <row r="683" spans="2:13" s="85" customFormat="1" ht="28.5" x14ac:dyDescent="0.8">
      <c r="B683" s="292" t="s">
        <v>361</v>
      </c>
      <c r="C683" s="437" t="s">
        <v>163</v>
      </c>
      <c r="D683" s="269">
        <v>100</v>
      </c>
      <c r="E683" s="269">
        <v>7.25</v>
      </c>
      <c r="F683" s="269" t="s">
        <v>379</v>
      </c>
      <c r="G683" s="269">
        <v>7.25</v>
      </c>
      <c r="H683" s="269">
        <v>7.4494999999999996</v>
      </c>
      <c r="I683" s="438" t="s">
        <v>170</v>
      </c>
      <c r="J683" s="272">
        <v>685000</v>
      </c>
      <c r="K683" s="272">
        <v>685000</v>
      </c>
      <c r="L683" s="272">
        <v>685000</v>
      </c>
      <c r="M683" s="293">
        <v>3</v>
      </c>
    </row>
    <row r="684" spans="2:13" s="85" customFormat="1" ht="28.5" x14ac:dyDescent="0.8">
      <c r="B684" s="292" t="s">
        <v>361</v>
      </c>
      <c r="C684" s="437" t="s">
        <v>163</v>
      </c>
      <c r="D684" s="269">
        <v>99.795500000000004</v>
      </c>
      <c r="E684" s="269">
        <v>7.25</v>
      </c>
      <c r="F684" s="269" t="s">
        <v>414</v>
      </c>
      <c r="G684" s="269">
        <v>7.5</v>
      </c>
      <c r="H684" s="269">
        <v>7.7135800000000003</v>
      </c>
      <c r="I684" s="438" t="s">
        <v>170</v>
      </c>
      <c r="J684" s="272">
        <v>3600000</v>
      </c>
      <c r="K684" s="272">
        <v>3600000</v>
      </c>
      <c r="L684" s="272">
        <v>3592639.71</v>
      </c>
      <c r="M684" s="293">
        <v>1</v>
      </c>
    </row>
    <row r="685" spans="2:13" s="85" customFormat="1" ht="28.5" x14ac:dyDescent="0.8">
      <c r="B685" s="292" t="s">
        <v>361</v>
      </c>
      <c r="C685" s="437" t="s">
        <v>163</v>
      </c>
      <c r="D685" s="269">
        <v>99.615799999999993</v>
      </c>
      <c r="E685" s="269">
        <v>7.5</v>
      </c>
      <c r="F685" s="269" t="s">
        <v>676</v>
      </c>
      <c r="G685" s="269">
        <v>7.75</v>
      </c>
      <c r="H685" s="269">
        <v>7.9781500000000003</v>
      </c>
      <c r="I685" s="438" t="s">
        <v>170</v>
      </c>
      <c r="J685" s="272">
        <v>6000000</v>
      </c>
      <c r="K685" s="272">
        <v>6000000</v>
      </c>
      <c r="L685" s="272">
        <v>5976952.3600000003</v>
      </c>
      <c r="M685" s="293">
        <v>2</v>
      </c>
    </row>
    <row r="686" spans="2:13" s="85" customFormat="1" ht="28.5" x14ac:dyDescent="0.8">
      <c r="B686" s="292" t="s">
        <v>361</v>
      </c>
      <c r="C686" s="437" t="s">
        <v>163</v>
      </c>
      <c r="D686" s="269">
        <v>99.506600000000006</v>
      </c>
      <c r="E686" s="269">
        <v>8</v>
      </c>
      <c r="F686" s="269" t="s">
        <v>677</v>
      </c>
      <c r="G686" s="269">
        <v>8.25</v>
      </c>
      <c r="H686" s="269">
        <v>8.5087600000000005</v>
      </c>
      <c r="I686" s="438" t="s">
        <v>170</v>
      </c>
      <c r="J686" s="272">
        <v>3600000</v>
      </c>
      <c r="K686" s="272">
        <v>3600000</v>
      </c>
      <c r="L686" s="272">
        <v>3582239.36</v>
      </c>
      <c r="M686" s="293">
        <v>1</v>
      </c>
    </row>
    <row r="687" spans="2:13" s="85" customFormat="1" ht="28.5" x14ac:dyDescent="0.8">
      <c r="B687" s="292" t="s">
        <v>361</v>
      </c>
      <c r="C687" s="437" t="s">
        <v>163</v>
      </c>
      <c r="D687" s="269">
        <v>99.403700000000001</v>
      </c>
      <c r="E687" s="269">
        <v>8.25</v>
      </c>
      <c r="F687" s="269" t="s">
        <v>419</v>
      </c>
      <c r="G687" s="269">
        <v>8.5</v>
      </c>
      <c r="H687" s="269">
        <v>8.7747899999999994</v>
      </c>
      <c r="I687" s="438" t="s">
        <v>170</v>
      </c>
      <c r="J687" s="272">
        <v>2190000</v>
      </c>
      <c r="K687" s="272">
        <v>2190000</v>
      </c>
      <c r="L687" s="272">
        <v>2179265.35</v>
      </c>
      <c r="M687" s="293">
        <v>2</v>
      </c>
    </row>
    <row r="688" spans="2:13" s="85" customFormat="1" ht="28.5" x14ac:dyDescent="0.8">
      <c r="B688" s="292" t="s">
        <v>361</v>
      </c>
      <c r="C688" s="437" t="s">
        <v>163</v>
      </c>
      <c r="D688" s="269">
        <v>100</v>
      </c>
      <c r="E688" s="269">
        <v>8.5</v>
      </c>
      <c r="F688" s="269" t="s">
        <v>186</v>
      </c>
      <c r="G688" s="269">
        <v>8.5</v>
      </c>
      <c r="H688" s="269">
        <v>8.8390900000000006</v>
      </c>
      <c r="I688" s="438" t="s">
        <v>170</v>
      </c>
      <c r="J688" s="272">
        <v>1914000</v>
      </c>
      <c r="K688" s="272">
        <v>1914000</v>
      </c>
      <c r="L688" s="272">
        <v>1914000</v>
      </c>
      <c r="M688" s="293">
        <v>5</v>
      </c>
    </row>
    <row r="689" spans="2:13" s="85" customFormat="1" ht="28.5" x14ac:dyDescent="0.8">
      <c r="B689" s="292" t="s">
        <v>678</v>
      </c>
      <c r="C689" s="437" t="s">
        <v>163</v>
      </c>
      <c r="D689" s="269">
        <v>99.9953</v>
      </c>
      <c r="E689" s="269">
        <v>8</v>
      </c>
      <c r="F689" s="269" t="s">
        <v>610</v>
      </c>
      <c r="G689" s="269">
        <v>8</v>
      </c>
      <c r="H689" s="269">
        <v>8.2432099999999995</v>
      </c>
      <c r="I689" s="438" t="s">
        <v>170</v>
      </c>
      <c r="J689" s="272">
        <v>4156.34</v>
      </c>
      <c r="K689" s="272">
        <v>33250.69</v>
      </c>
      <c r="L689" s="272">
        <v>4156.1499999999996</v>
      </c>
      <c r="M689" s="293">
        <v>1</v>
      </c>
    </row>
    <row r="690" spans="2:13" s="85" customFormat="1" ht="28.5" x14ac:dyDescent="0.8">
      <c r="B690" s="292" t="s">
        <v>678</v>
      </c>
      <c r="C690" s="437" t="s">
        <v>163</v>
      </c>
      <c r="D690" s="269">
        <v>99.931299999999993</v>
      </c>
      <c r="E690" s="269">
        <v>7.75</v>
      </c>
      <c r="F690" s="269" t="s">
        <v>679</v>
      </c>
      <c r="G690" s="269">
        <v>8</v>
      </c>
      <c r="H690" s="269">
        <v>8.2432099999999995</v>
      </c>
      <c r="I690" s="438" t="s">
        <v>170</v>
      </c>
      <c r="J690" s="272">
        <v>93949.16</v>
      </c>
      <c r="K690" s="272">
        <v>501062.14</v>
      </c>
      <c r="L690" s="272">
        <v>93884.65</v>
      </c>
      <c r="M690" s="293">
        <v>1</v>
      </c>
    </row>
    <row r="691" spans="2:13" s="85" customFormat="1" ht="28.5" x14ac:dyDescent="0.8">
      <c r="B691" s="292" t="s">
        <v>281</v>
      </c>
      <c r="C691" s="437" t="s">
        <v>163</v>
      </c>
      <c r="D691" s="269">
        <v>100.0025</v>
      </c>
      <c r="E691" s="269">
        <v>9</v>
      </c>
      <c r="F691" s="269" t="s">
        <v>351</v>
      </c>
      <c r="G691" s="269">
        <v>8.99</v>
      </c>
      <c r="H691" s="269">
        <v>9.2976399999999995</v>
      </c>
      <c r="I691" s="438" t="s">
        <v>170</v>
      </c>
      <c r="J691" s="272">
        <v>550000</v>
      </c>
      <c r="K691" s="272">
        <v>550000</v>
      </c>
      <c r="L691" s="272">
        <v>550014.28</v>
      </c>
      <c r="M691" s="293">
        <v>2</v>
      </c>
    </row>
    <row r="692" spans="2:13" s="85" customFormat="1" ht="28.5" x14ac:dyDescent="0.8">
      <c r="B692" s="292" t="s">
        <v>281</v>
      </c>
      <c r="C692" s="437" t="s">
        <v>163</v>
      </c>
      <c r="D692" s="269">
        <v>99.998400000000004</v>
      </c>
      <c r="E692" s="269">
        <v>9</v>
      </c>
      <c r="F692" s="269" t="s">
        <v>264</v>
      </c>
      <c r="G692" s="269">
        <v>9</v>
      </c>
      <c r="H692" s="269">
        <v>9.3083299999999998</v>
      </c>
      <c r="I692" s="438" t="s">
        <v>170</v>
      </c>
      <c r="J692" s="272">
        <v>150000</v>
      </c>
      <c r="K692" s="272">
        <v>150000</v>
      </c>
      <c r="L692" s="272">
        <v>149997.66</v>
      </c>
      <c r="M692" s="293">
        <v>1</v>
      </c>
    </row>
    <row r="693" spans="2:13" s="84" customFormat="1" ht="28.5" x14ac:dyDescent="0.8">
      <c r="B693" s="290" t="s">
        <v>168</v>
      </c>
      <c r="C693" s="449"/>
      <c r="D693" s="450"/>
      <c r="E693" s="450"/>
      <c r="F693" s="450"/>
      <c r="G693" s="450"/>
      <c r="H693" s="450"/>
      <c r="I693" s="451"/>
      <c r="J693" s="452">
        <v>18787105.5</v>
      </c>
      <c r="K693" s="452">
        <v>19223312.830000002</v>
      </c>
      <c r="L693" s="452">
        <v>18728149.52</v>
      </c>
      <c r="M693" s="291">
        <v>19</v>
      </c>
    </row>
    <row r="694" spans="2:13" s="84" customFormat="1" ht="28.5" x14ac:dyDescent="0.8">
      <c r="B694" s="290" t="s">
        <v>219</v>
      </c>
      <c r="C694" s="449"/>
      <c r="D694" s="450"/>
      <c r="E694" s="450"/>
      <c r="F694" s="450"/>
      <c r="G694" s="450"/>
      <c r="H694" s="450"/>
      <c r="I694" s="451"/>
      <c r="J694" s="452"/>
      <c r="K694" s="452"/>
      <c r="L694" s="452"/>
      <c r="M694" s="291"/>
    </row>
    <row r="695" spans="2:13" s="85" customFormat="1" ht="28.5" x14ac:dyDescent="0.8">
      <c r="B695" s="292" t="s">
        <v>195</v>
      </c>
      <c r="C695" s="437" t="s">
        <v>163</v>
      </c>
      <c r="D695" s="269">
        <v>97.919200000000004</v>
      </c>
      <c r="E695" s="269"/>
      <c r="F695" s="269" t="s">
        <v>274</v>
      </c>
      <c r="G695" s="269">
        <v>9</v>
      </c>
      <c r="H695" s="269">
        <v>9.3140000000000001</v>
      </c>
      <c r="I695" s="438" t="s">
        <v>164</v>
      </c>
      <c r="J695" s="272">
        <v>130000</v>
      </c>
      <c r="K695" s="272">
        <v>133516.73000000001</v>
      </c>
      <c r="L695" s="272">
        <v>127294.98</v>
      </c>
      <c r="M695" s="293">
        <v>1</v>
      </c>
    </row>
    <row r="696" spans="2:13" s="85" customFormat="1" ht="28.5" x14ac:dyDescent="0.8">
      <c r="B696" s="292" t="s">
        <v>195</v>
      </c>
      <c r="C696" s="437" t="s">
        <v>163</v>
      </c>
      <c r="D696" s="269">
        <v>95.877200000000002</v>
      </c>
      <c r="E696" s="269"/>
      <c r="F696" s="269" t="s">
        <v>456</v>
      </c>
      <c r="G696" s="269">
        <v>9</v>
      </c>
      <c r="H696" s="269">
        <v>9.2110000000000003</v>
      </c>
      <c r="I696" s="438" t="s">
        <v>164</v>
      </c>
      <c r="J696" s="272">
        <v>10630.56</v>
      </c>
      <c r="K696" s="272">
        <v>10918.14</v>
      </c>
      <c r="L696" s="272">
        <v>10192.290000000001</v>
      </c>
      <c r="M696" s="293">
        <v>1</v>
      </c>
    </row>
    <row r="697" spans="2:13" s="85" customFormat="1" ht="28.5" x14ac:dyDescent="0.8">
      <c r="B697" s="292" t="s">
        <v>195</v>
      </c>
      <c r="C697" s="437" t="s">
        <v>163</v>
      </c>
      <c r="D697" s="269">
        <v>95.602900000000005</v>
      </c>
      <c r="E697" s="269"/>
      <c r="F697" s="269" t="s">
        <v>282</v>
      </c>
      <c r="G697" s="269">
        <v>9.25</v>
      </c>
      <c r="H697" s="269">
        <v>9.4649999999999999</v>
      </c>
      <c r="I697" s="438" t="s">
        <v>164</v>
      </c>
      <c r="J697" s="272">
        <v>10431</v>
      </c>
      <c r="K697" s="272">
        <v>10713.18</v>
      </c>
      <c r="L697" s="272">
        <v>9972.34</v>
      </c>
      <c r="M697" s="293">
        <v>1</v>
      </c>
    </row>
    <row r="698" spans="2:13" s="85" customFormat="1" ht="28.5" x14ac:dyDescent="0.8">
      <c r="B698" s="292" t="s">
        <v>195</v>
      </c>
      <c r="C698" s="437" t="s">
        <v>163</v>
      </c>
      <c r="D698" s="269">
        <v>95.579400000000007</v>
      </c>
      <c r="E698" s="269"/>
      <c r="F698" s="269" t="s">
        <v>177</v>
      </c>
      <c r="G698" s="269">
        <v>9.25</v>
      </c>
      <c r="H698" s="269">
        <v>9.463000000000001</v>
      </c>
      <c r="I698" s="438" t="s">
        <v>164</v>
      </c>
      <c r="J698" s="272">
        <v>5000</v>
      </c>
      <c r="K698" s="272">
        <v>5135.26</v>
      </c>
      <c r="L698" s="272">
        <v>4778.97</v>
      </c>
      <c r="M698" s="293">
        <v>1</v>
      </c>
    </row>
    <row r="699" spans="2:13" s="85" customFormat="1" ht="28.5" x14ac:dyDescent="0.8">
      <c r="B699" s="292" t="s">
        <v>195</v>
      </c>
      <c r="C699" s="437" t="s">
        <v>163</v>
      </c>
      <c r="D699" s="269">
        <v>98.415700000000001</v>
      </c>
      <c r="E699" s="269"/>
      <c r="F699" s="269" t="s">
        <v>392</v>
      </c>
      <c r="G699" s="269">
        <v>9.5</v>
      </c>
      <c r="H699" s="269">
        <v>9.8819999999999997</v>
      </c>
      <c r="I699" s="438" t="s">
        <v>164</v>
      </c>
      <c r="J699" s="272">
        <v>304688.71000000002</v>
      </c>
      <c r="K699" s="272">
        <v>312931.09000000003</v>
      </c>
      <c r="L699" s="272">
        <v>299861.77</v>
      </c>
      <c r="M699" s="293">
        <v>1</v>
      </c>
    </row>
    <row r="700" spans="2:13" s="85" customFormat="1" ht="28.5" x14ac:dyDescent="0.8">
      <c r="B700" s="292" t="s">
        <v>195</v>
      </c>
      <c r="C700" s="437" t="s">
        <v>163</v>
      </c>
      <c r="D700" s="269">
        <v>98.7166</v>
      </c>
      <c r="E700" s="269"/>
      <c r="F700" s="269" t="s">
        <v>254</v>
      </c>
      <c r="G700" s="269">
        <v>9.75</v>
      </c>
      <c r="H700" s="269">
        <v>10.170999999999999</v>
      </c>
      <c r="I700" s="438" t="s">
        <v>164</v>
      </c>
      <c r="J700" s="272">
        <v>249043.19</v>
      </c>
      <c r="K700" s="272">
        <v>255780.26</v>
      </c>
      <c r="L700" s="272">
        <v>245847.18</v>
      </c>
      <c r="M700" s="293">
        <v>1</v>
      </c>
    </row>
    <row r="701" spans="2:13" s="85" customFormat="1" ht="28.5" x14ac:dyDescent="0.8">
      <c r="B701" s="292" t="s">
        <v>195</v>
      </c>
      <c r="C701" s="437" t="s">
        <v>163</v>
      </c>
      <c r="D701" s="269">
        <v>98.400899999999993</v>
      </c>
      <c r="E701" s="269"/>
      <c r="F701" s="269" t="s">
        <v>393</v>
      </c>
      <c r="G701" s="269">
        <v>9.75</v>
      </c>
      <c r="H701" s="269">
        <v>10.154</v>
      </c>
      <c r="I701" s="438" t="s">
        <v>164</v>
      </c>
      <c r="J701" s="272">
        <v>249813.56</v>
      </c>
      <c r="K701" s="272">
        <v>256571.47</v>
      </c>
      <c r="L701" s="272">
        <v>245819</v>
      </c>
      <c r="M701" s="293">
        <v>1</v>
      </c>
    </row>
    <row r="702" spans="2:13" s="85" customFormat="1" ht="28.5" x14ac:dyDescent="0.8">
      <c r="B702" s="292" t="s">
        <v>195</v>
      </c>
      <c r="C702" s="437" t="s">
        <v>163</v>
      </c>
      <c r="D702" s="269">
        <v>97.646299999999997</v>
      </c>
      <c r="E702" s="269"/>
      <c r="F702" s="269" t="s">
        <v>278</v>
      </c>
      <c r="G702" s="269">
        <v>9.75</v>
      </c>
      <c r="H702" s="269">
        <v>10.113</v>
      </c>
      <c r="I702" s="438" t="s">
        <v>164</v>
      </c>
      <c r="J702" s="272">
        <v>308008.51</v>
      </c>
      <c r="K702" s="272">
        <v>316340.7</v>
      </c>
      <c r="L702" s="272">
        <v>300758.96999999997</v>
      </c>
      <c r="M702" s="293">
        <v>1</v>
      </c>
    </row>
    <row r="703" spans="2:13" s="85" customFormat="1" ht="28.5" x14ac:dyDescent="0.8">
      <c r="B703" s="292" t="s">
        <v>195</v>
      </c>
      <c r="C703" s="437" t="s">
        <v>163</v>
      </c>
      <c r="D703" s="269">
        <v>96.8523</v>
      </c>
      <c r="E703" s="269"/>
      <c r="F703" s="269" t="s">
        <v>200</v>
      </c>
      <c r="G703" s="269">
        <v>9.75</v>
      </c>
      <c r="H703" s="269">
        <v>10.07</v>
      </c>
      <c r="I703" s="438" t="s">
        <v>164</v>
      </c>
      <c r="J703" s="272">
        <v>103207.94</v>
      </c>
      <c r="K703" s="272">
        <v>105999.9</v>
      </c>
      <c r="L703" s="272">
        <v>99959.26</v>
      </c>
      <c r="M703" s="293">
        <v>1</v>
      </c>
    </row>
    <row r="704" spans="2:13" s="85" customFormat="1" ht="28.5" x14ac:dyDescent="0.8">
      <c r="B704" s="292" t="s">
        <v>195</v>
      </c>
      <c r="C704" s="437" t="s">
        <v>163</v>
      </c>
      <c r="D704" s="269">
        <v>96.8523</v>
      </c>
      <c r="E704" s="269"/>
      <c r="F704" s="269" t="s">
        <v>200</v>
      </c>
      <c r="G704" s="269">
        <v>9.75</v>
      </c>
      <c r="H704" s="269">
        <v>10.07</v>
      </c>
      <c r="I704" s="438" t="s">
        <v>164</v>
      </c>
      <c r="J704" s="272">
        <v>122947.88</v>
      </c>
      <c r="K704" s="272">
        <v>126273.85</v>
      </c>
      <c r="L704" s="272">
        <v>119077.85</v>
      </c>
      <c r="M704" s="293">
        <v>1</v>
      </c>
    </row>
    <row r="705" spans="2:13" s="85" customFormat="1" ht="28.5" x14ac:dyDescent="0.8">
      <c r="B705" s="292" t="s">
        <v>195</v>
      </c>
      <c r="C705" s="437" t="s">
        <v>163</v>
      </c>
      <c r="D705" s="269">
        <v>96.8523</v>
      </c>
      <c r="E705" s="269"/>
      <c r="F705" s="269" t="s">
        <v>200</v>
      </c>
      <c r="G705" s="269">
        <v>9.75</v>
      </c>
      <c r="H705" s="269">
        <v>10.07</v>
      </c>
      <c r="I705" s="438" t="s">
        <v>164</v>
      </c>
      <c r="J705" s="272">
        <v>309973.26</v>
      </c>
      <c r="K705" s="272">
        <v>318358.59999999998</v>
      </c>
      <c r="L705" s="272">
        <v>300216.23</v>
      </c>
      <c r="M705" s="293">
        <v>1</v>
      </c>
    </row>
    <row r="706" spans="2:13" s="85" customFormat="1" ht="28.5" x14ac:dyDescent="0.8">
      <c r="B706" s="292" t="s">
        <v>195</v>
      </c>
      <c r="C706" s="437" t="s">
        <v>163</v>
      </c>
      <c r="D706" s="269">
        <v>96.096000000000004</v>
      </c>
      <c r="E706" s="269"/>
      <c r="F706" s="269" t="s">
        <v>390</v>
      </c>
      <c r="G706" s="269">
        <v>9.75</v>
      </c>
      <c r="H706" s="269">
        <v>10.027999999999999</v>
      </c>
      <c r="I706" s="438" t="s">
        <v>164</v>
      </c>
      <c r="J706" s="272">
        <v>310250.23</v>
      </c>
      <c r="K706" s="272">
        <v>318643.06</v>
      </c>
      <c r="L706" s="272">
        <v>298138.36</v>
      </c>
      <c r="M706" s="293">
        <v>1</v>
      </c>
    </row>
    <row r="707" spans="2:13" s="85" customFormat="1" ht="28.5" x14ac:dyDescent="0.8">
      <c r="B707" s="292" t="s">
        <v>680</v>
      </c>
      <c r="C707" s="437" t="s">
        <v>163</v>
      </c>
      <c r="D707" s="269">
        <v>97.110900000000001</v>
      </c>
      <c r="E707" s="269"/>
      <c r="F707" s="269" t="s">
        <v>233</v>
      </c>
      <c r="G707" s="269">
        <v>9</v>
      </c>
      <c r="H707" s="269">
        <v>9.2730000000000015</v>
      </c>
      <c r="I707" s="438" t="s">
        <v>164</v>
      </c>
      <c r="J707" s="272">
        <v>3977.51</v>
      </c>
      <c r="K707" s="272">
        <v>4177.04</v>
      </c>
      <c r="L707" s="272">
        <v>3862.6</v>
      </c>
      <c r="M707" s="293">
        <v>1</v>
      </c>
    </row>
    <row r="708" spans="2:13" s="85" customFormat="1" ht="28.5" x14ac:dyDescent="0.8">
      <c r="B708" s="292" t="s">
        <v>680</v>
      </c>
      <c r="C708" s="437" t="s">
        <v>163</v>
      </c>
      <c r="D708" s="269">
        <v>97.0167</v>
      </c>
      <c r="E708" s="269"/>
      <c r="F708" s="269" t="s">
        <v>425</v>
      </c>
      <c r="G708" s="269">
        <v>9</v>
      </c>
      <c r="H708" s="269">
        <v>9.2690000000000001</v>
      </c>
      <c r="I708" s="438" t="s">
        <v>164</v>
      </c>
      <c r="J708" s="272">
        <v>4429.92</v>
      </c>
      <c r="K708" s="272">
        <v>4652.1400000000003</v>
      </c>
      <c r="L708" s="272">
        <v>4297.76</v>
      </c>
      <c r="M708" s="293">
        <v>1</v>
      </c>
    </row>
    <row r="709" spans="2:13" s="85" customFormat="1" ht="28.5" x14ac:dyDescent="0.8">
      <c r="B709" s="292" t="s">
        <v>681</v>
      </c>
      <c r="C709" s="437" t="s">
        <v>163</v>
      </c>
      <c r="D709" s="269">
        <v>97.134500000000003</v>
      </c>
      <c r="E709" s="269"/>
      <c r="F709" s="269" t="s">
        <v>682</v>
      </c>
      <c r="G709" s="269">
        <v>9</v>
      </c>
      <c r="H709" s="269">
        <v>9.2750000000000004</v>
      </c>
      <c r="I709" s="438" t="s">
        <v>164</v>
      </c>
      <c r="J709" s="272">
        <v>21756.6</v>
      </c>
      <c r="K709" s="272">
        <v>22848</v>
      </c>
      <c r="L709" s="272">
        <v>21133.17</v>
      </c>
      <c r="M709" s="293">
        <v>1</v>
      </c>
    </row>
    <row r="710" spans="2:13" s="85" customFormat="1" ht="28.5" x14ac:dyDescent="0.8">
      <c r="B710" s="292" t="s">
        <v>220</v>
      </c>
      <c r="C710" s="437" t="s">
        <v>163</v>
      </c>
      <c r="D710" s="269">
        <v>97.347200000000001</v>
      </c>
      <c r="E710" s="269"/>
      <c r="F710" s="269" t="s">
        <v>558</v>
      </c>
      <c r="G710" s="269">
        <v>9</v>
      </c>
      <c r="H710" s="269">
        <v>9.2850000000000001</v>
      </c>
      <c r="I710" s="438" t="s">
        <v>164</v>
      </c>
      <c r="J710" s="272">
        <v>45967.9</v>
      </c>
      <c r="K710" s="272">
        <v>47211.42</v>
      </c>
      <c r="L710" s="272">
        <v>44748.5</v>
      </c>
      <c r="M710" s="293">
        <v>1</v>
      </c>
    </row>
    <row r="711" spans="2:13" s="85" customFormat="1" ht="28.5" x14ac:dyDescent="0.8">
      <c r="B711" s="292" t="s">
        <v>683</v>
      </c>
      <c r="C711" s="437" t="s">
        <v>163</v>
      </c>
      <c r="D711" s="269">
        <v>97.181700000000006</v>
      </c>
      <c r="E711" s="269"/>
      <c r="F711" s="269" t="s">
        <v>348</v>
      </c>
      <c r="G711" s="269">
        <v>9</v>
      </c>
      <c r="H711" s="269">
        <v>9.277000000000001</v>
      </c>
      <c r="I711" s="438" t="s">
        <v>164</v>
      </c>
      <c r="J711" s="272">
        <v>4911.66</v>
      </c>
      <c r="K711" s="272">
        <v>5158.05</v>
      </c>
      <c r="L711" s="272">
        <v>4773.24</v>
      </c>
      <c r="M711" s="293">
        <v>1</v>
      </c>
    </row>
    <row r="712" spans="2:13" s="84" customFormat="1" ht="28.5" x14ac:dyDescent="0.8">
      <c r="B712" s="290" t="s">
        <v>168</v>
      </c>
      <c r="C712" s="449"/>
      <c r="D712" s="450"/>
      <c r="E712" s="450"/>
      <c r="F712" s="450"/>
      <c r="G712" s="450"/>
      <c r="H712" s="450"/>
      <c r="I712" s="451"/>
      <c r="J712" s="452">
        <v>2195038.4299999997</v>
      </c>
      <c r="K712" s="452">
        <v>2255228.89</v>
      </c>
      <c r="L712" s="452">
        <v>2140732.4700000007</v>
      </c>
      <c r="M712" s="291">
        <v>17</v>
      </c>
    </row>
    <row r="713" spans="2:13" s="84" customFormat="1" ht="28.5" x14ac:dyDescent="0.8">
      <c r="B713" s="290" t="s">
        <v>239</v>
      </c>
      <c r="C713" s="449"/>
      <c r="D713" s="450"/>
      <c r="E713" s="450"/>
      <c r="F713" s="450"/>
      <c r="G713" s="450"/>
      <c r="H713" s="450"/>
      <c r="I713" s="451"/>
      <c r="J713" s="452"/>
      <c r="K713" s="452"/>
      <c r="L713" s="452"/>
      <c r="M713" s="291"/>
    </row>
    <row r="714" spans="2:13" s="85" customFormat="1" ht="28.5" x14ac:dyDescent="0.8">
      <c r="B714" s="292" t="s">
        <v>240</v>
      </c>
      <c r="C714" s="437" t="s">
        <v>163</v>
      </c>
      <c r="D714" s="269">
        <v>97.513400000000004</v>
      </c>
      <c r="E714" s="269"/>
      <c r="F714" s="269" t="s">
        <v>347</v>
      </c>
      <c r="G714" s="269">
        <v>9</v>
      </c>
      <c r="H714" s="269">
        <v>9.2939999999999987</v>
      </c>
      <c r="I714" s="438" t="s">
        <v>164</v>
      </c>
      <c r="J714" s="272">
        <v>11845.62</v>
      </c>
      <c r="K714" s="272">
        <v>12439.84</v>
      </c>
      <c r="L714" s="272">
        <v>11551.07</v>
      </c>
      <c r="M714" s="293">
        <v>1</v>
      </c>
    </row>
    <row r="715" spans="2:13" s="84" customFormat="1" ht="28.5" x14ac:dyDescent="0.8">
      <c r="B715" s="290" t="s">
        <v>168</v>
      </c>
      <c r="C715" s="449"/>
      <c r="D715" s="450"/>
      <c r="E715" s="450"/>
      <c r="F715" s="450"/>
      <c r="G715" s="450"/>
      <c r="H715" s="450"/>
      <c r="I715" s="451"/>
      <c r="J715" s="452">
        <v>11845.62</v>
      </c>
      <c r="K715" s="452">
        <v>12439.84</v>
      </c>
      <c r="L715" s="452">
        <v>11551.07</v>
      </c>
      <c r="M715" s="291">
        <v>1</v>
      </c>
    </row>
    <row r="716" spans="2:13" s="84" customFormat="1" ht="28.5" x14ac:dyDescent="0.8">
      <c r="B716" s="290" t="s">
        <v>412</v>
      </c>
      <c r="C716" s="449"/>
      <c r="D716" s="450"/>
      <c r="E716" s="450"/>
      <c r="F716" s="450"/>
      <c r="G716" s="450"/>
      <c r="H716" s="450"/>
      <c r="I716" s="451"/>
      <c r="J716" s="452"/>
      <c r="K716" s="452"/>
      <c r="L716" s="452"/>
      <c r="M716" s="291"/>
    </row>
    <row r="717" spans="2:13" s="85" customFormat="1" ht="28.5" x14ac:dyDescent="0.8">
      <c r="B717" s="292" t="s">
        <v>145</v>
      </c>
      <c r="C717" s="437" t="s">
        <v>163</v>
      </c>
      <c r="D717" s="269"/>
      <c r="E717" s="269"/>
      <c r="F717" s="269" t="s">
        <v>283</v>
      </c>
      <c r="G717" s="269">
        <v>8</v>
      </c>
      <c r="H717" s="269"/>
      <c r="I717" s="438"/>
      <c r="J717" s="272">
        <v>12000</v>
      </c>
      <c r="K717" s="272">
        <v>12000</v>
      </c>
      <c r="L717" s="272">
        <v>12474.67</v>
      </c>
      <c r="M717" s="293">
        <v>1</v>
      </c>
    </row>
    <row r="718" spans="2:13" s="85" customFormat="1" ht="28.5" x14ac:dyDescent="0.8">
      <c r="B718" s="292" t="s">
        <v>145</v>
      </c>
      <c r="C718" s="437" t="s">
        <v>163</v>
      </c>
      <c r="D718" s="269"/>
      <c r="E718" s="269"/>
      <c r="F718" s="269" t="s">
        <v>177</v>
      </c>
      <c r="G718" s="269">
        <v>8</v>
      </c>
      <c r="H718" s="269"/>
      <c r="I718" s="438"/>
      <c r="J718" s="272">
        <v>27018</v>
      </c>
      <c r="K718" s="272">
        <v>27018</v>
      </c>
      <c r="L718" s="272">
        <v>28098.720000000001</v>
      </c>
      <c r="M718" s="293">
        <v>1</v>
      </c>
    </row>
    <row r="719" spans="2:13" s="92" customFormat="1" ht="28.5" x14ac:dyDescent="0.8">
      <c r="B719" s="310" t="s">
        <v>168</v>
      </c>
      <c r="C719" s="317"/>
      <c r="D719" s="318"/>
      <c r="E719" s="318"/>
      <c r="F719" s="319"/>
      <c r="G719" s="320"/>
      <c r="H719" s="320"/>
      <c r="I719" s="317"/>
      <c r="J719" s="321">
        <f>SUM(J717:J718)</f>
        <v>39018</v>
      </c>
      <c r="K719" s="321">
        <f>SUM(K717:K718)</f>
        <v>39018</v>
      </c>
      <c r="L719" s="321">
        <f>SUM(L717:L718)</f>
        <v>40573.39</v>
      </c>
      <c r="M719" s="322">
        <f>SUM(M717:M718)</f>
        <v>2</v>
      </c>
    </row>
    <row r="720" spans="2:13" s="87" customFormat="1" ht="6.75" customHeight="1" x14ac:dyDescent="0.8">
      <c r="B720" s="298"/>
      <c r="C720" s="281"/>
      <c r="D720" s="323"/>
      <c r="E720" s="323"/>
      <c r="F720" s="324"/>
      <c r="G720" s="325"/>
      <c r="H720" s="325"/>
      <c r="I720" s="281"/>
      <c r="J720" s="321"/>
      <c r="K720" s="321"/>
      <c r="L720" s="321"/>
      <c r="M720" s="322"/>
    </row>
    <row r="721" spans="2:13" s="90" customFormat="1" ht="30.75" x14ac:dyDescent="0.85">
      <c r="B721" s="326" t="s">
        <v>221</v>
      </c>
      <c r="C721" s="327"/>
      <c r="D721" s="327"/>
      <c r="E721" s="327"/>
      <c r="F721" s="327"/>
      <c r="G721" s="327"/>
      <c r="H721" s="327"/>
      <c r="I721" s="328"/>
      <c r="J721" s="329">
        <f>J719+J715+J712+J693+J681+J678+J636+J610+J581+J573+J425+J421+J327+J323+J238+J200+J143+J133+J123+J119+J107+J104+J62+J57+J53</f>
        <v>546460044.20999992</v>
      </c>
      <c r="K721" s="329">
        <f>K719+K715+K712+K693+K681+K678+K636+K610+K581+K573+K425+K421+K327+K323+K238+K200+K143+K133+K123+K119+K107+K104+K62+K57+K53</f>
        <v>543630318.57000005</v>
      </c>
      <c r="L721" s="329">
        <f>L719+L715+L712+L693+L681+L678+L636+L610+L581+L573+L425+L421+L327+L323+L238+L200+L143+L133+L123+L119+L107+L104+L62+L57+L53</f>
        <v>536317094.2100001</v>
      </c>
      <c r="M721" s="330">
        <f>M719+M715+M712+M693+M681+M678+M636+M610+M581+M573+M425+M421+M327+M323+M238+M200+M143+M133+M123+M119+M107+M104+M62+M57+M53</f>
        <v>1010</v>
      </c>
    </row>
    <row r="722" spans="2:13" s="84" customFormat="1" ht="6" customHeight="1" x14ac:dyDescent="0.8">
      <c r="B722" s="331"/>
      <c r="J722" s="332"/>
      <c r="K722" s="332"/>
      <c r="L722" s="332"/>
      <c r="M722" s="333"/>
    </row>
    <row r="723" spans="2:13" s="85" customFormat="1" ht="28.5" x14ac:dyDescent="0.8">
      <c r="B723" s="334" t="s">
        <v>222</v>
      </c>
      <c r="C723" s="335"/>
      <c r="D723" s="335"/>
      <c r="E723" s="335"/>
      <c r="F723" s="335"/>
      <c r="G723" s="335"/>
      <c r="H723" s="335"/>
      <c r="I723" s="335"/>
      <c r="J723" s="336"/>
      <c r="K723" s="336"/>
      <c r="L723" s="336"/>
      <c r="M723" s="337"/>
    </row>
    <row r="724" spans="2:13" s="67" customFormat="1" x14ac:dyDescent="0.6">
      <c r="B724" s="338" t="s">
        <v>223</v>
      </c>
      <c r="C724" s="339"/>
      <c r="D724" s="339"/>
      <c r="E724" s="339"/>
      <c r="F724" s="339"/>
      <c r="G724" s="339"/>
      <c r="H724" s="339"/>
      <c r="I724" s="339"/>
      <c r="J724" s="340"/>
      <c r="K724" s="340"/>
      <c r="L724" s="340"/>
      <c r="M724" s="341"/>
    </row>
    <row r="725" spans="2:13" s="67" customFormat="1" ht="6.75" customHeight="1" x14ac:dyDescent="0.6">
      <c r="B725" s="339"/>
      <c r="C725" s="339"/>
      <c r="D725" s="339"/>
      <c r="E725" s="339"/>
      <c r="F725" s="339"/>
      <c r="G725" s="339"/>
      <c r="H725" s="339"/>
      <c r="I725" s="339"/>
      <c r="J725" s="339"/>
      <c r="K725" s="340"/>
      <c r="L725" s="340"/>
      <c r="M725" s="339"/>
    </row>
    <row r="726" spans="2:13" s="67" customFormat="1" ht="6.75" customHeight="1" x14ac:dyDescent="0.6">
      <c r="B726" s="342"/>
      <c r="C726" s="342"/>
      <c r="D726" s="342"/>
      <c r="E726" s="342"/>
      <c r="F726" s="342"/>
      <c r="G726" s="342"/>
      <c r="H726" s="342"/>
      <c r="I726" s="342"/>
      <c r="J726" s="342"/>
      <c r="K726" s="342"/>
      <c r="L726" s="342"/>
      <c r="M726" s="342"/>
    </row>
    <row r="727" spans="2:13" s="90" customFormat="1" ht="30.75" x14ac:dyDescent="0.85">
      <c r="B727" s="343" t="s">
        <v>224</v>
      </c>
      <c r="C727" s="343"/>
      <c r="D727" s="343"/>
      <c r="E727" s="343"/>
      <c r="F727" s="343"/>
      <c r="G727" s="343"/>
      <c r="H727" s="343"/>
      <c r="I727" s="344"/>
      <c r="J727" s="345"/>
      <c r="K727" s="346">
        <f>K721+K41</f>
        <v>544109941.57000005</v>
      </c>
      <c r="L727" s="346">
        <f>L721+L41</f>
        <v>537188846.32000005</v>
      </c>
      <c r="M727" s="347">
        <f>M721+M41</f>
        <v>1124</v>
      </c>
    </row>
    <row r="728" spans="2:13" ht="6.75" customHeight="1" x14ac:dyDescent="0.6">
      <c r="B728" s="72"/>
      <c r="C728" s="72"/>
      <c r="D728" s="72"/>
      <c r="E728" s="72"/>
      <c r="F728" s="72"/>
      <c r="G728" s="72"/>
      <c r="H728" s="72"/>
      <c r="I728" s="72"/>
      <c r="J728" s="73"/>
      <c r="K728" s="73"/>
      <c r="L728" s="72"/>
      <c r="M728" s="72"/>
    </row>
    <row r="729" spans="2:13" x14ac:dyDescent="0.6">
      <c r="B729" s="67"/>
      <c r="C729" s="67"/>
      <c r="D729" s="67"/>
      <c r="E729" s="67"/>
      <c r="F729" s="67"/>
      <c r="G729" s="67"/>
      <c r="H729" s="67"/>
      <c r="I729" s="67"/>
      <c r="J729" s="69"/>
      <c r="K729" s="69"/>
      <c r="L729" s="67"/>
      <c r="M729" s="67"/>
    </row>
  </sheetData>
  <mergeCells count="3">
    <mergeCell ref="B1:G1"/>
    <mergeCell ref="B3:M3"/>
    <mergeCell ref="B43:M43"/>
  </mergeCells>
  <printOptions horizontalCentered="1"/>
  <pageMargins left="0.23622047244094491" right="0.6692913385826772" top="0.15748031496062992" bottom="0.15748031496062992" header="0.15748031496062992" footer="0.15748031496062992"/>
  <pageSetup scale="10" orientation="landscape" horizontalDpi="300" verticalDpi="127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D703-2A9B-4AA8-85FD-1D43A36D44D1}">
  <sheetPr>
    <pageSetUpPr fitToPage="1"/>
  </sheetPr>
  <dimension ref="A1:G40"/>
  <sheetViews>
    <sheetView showGridLines="0" zoomScale="69" zoomScaleNormal="69" workbookViewId="0"/>
  </sheetViews>
  <sheetFormatPr baseColWidth="10" defaultColWidth="12.85546875" defaultRowHeight="19.5" x14ac:dyDescent="0.25"/>
  <cols>
    <col min="1" max="1" width="1.140625" style="74" customWidth="1"/>
    <col min="2" max="2" width="85" style="75" customWidth="1"/>
    <col min="3" max="3" width="33.5703125" style="76" customWidth="1"/>
    <col min="4" max="4" width="12.5703125" style="77" customWidth="1"/>
    <col min="5" max="5" width="5.7109375" style="77" customWidth="1"/>
    <col min="6" max="6" width="31.85546875" style="76" customWidth="1"/>
    <col min="7" max="7" width="15.5703125" style="77" customWidth="1"/>
    <col min="8" max="16384" width="12.85546875" style="74"/>
  </cols>
  <sheetData>
    <row r="1" spans="2:7" ht="97.5" customHeight="1" x14ac:dyDescent="0.25">
      <c r="B1" s="480" t="s">
        <v>450</v>
      </c>
      <c r="C1" s="480"/>
      <c r="D1" s="358"/>
    </row>
    <row r="3" spans="2:7" s="81" customFormat="1" ht="42.75" customHeight="1" x14ac:dyDescent="0.25">
      <c r="B3" s="359" t="s">
        <v>39</v>
      </c>
      <c r="C3" s="361" t="s">
        <v>225</v>
      </c>
      <c r="D3" s="360" t="s">
        <v>82</v>
      </c>
      <c r="E3" s="360"/>
      <c r="F3" s="361" t="s">
        <v>226</v>
      </c>
      <c r="G3" s="360" t="s">
        <v>82</v>
      </c>
    </row>
    <row r="4" spans="2:7" s="80" customFormat="1" ht="35.450000000000003" customHeight="1" x14ac:dyDescent="0.8">
      <c r="B4" s="362" t="s">
        <v>227</v>
      </c>
      <c r="C4" s="363"/>
      <c r="D4" s="364"/>
      <c r="E4" s="364"/>
      <c r="F4" s="363"/>
      <c r="G4" s="364"/>
    </row>
    <row r="5" spans="2:7" ht="20.25" x14ac:dyDescent="0.25">
      <c r="B5" s="377" t="s">
        <v>228</v>
      </c>
      <c r="C5" s="378">
        <v>447923</v>
      </c>
      <c r="D5" s="376">
        <f>(C5/$C$38)*100</f>
        <v>8.2322149583876778E-2</v>
      </c>
      <c r="E5" s="376"/>
      <c r="F5" s="378">
        <v>849186.11</v>
      </c>
      <c r="G5" s="376">
        <f>(F5/$F$38)*100</f>
        <v>0.15807962429177935</v>
      </c>
    </row>
    <row r="6" spans="2:7" ht="20.25" x14ac:dyDescent="0.25">
      <c r="B6" s="377" t="s">
        <v>157</v>
      </c>
      <c r="C6" s="378">
        <v>30000</v>
      </c>
      <c r="D6" s="376">
        <f>(C6/$C$38)*100</f>
        <v>5.5135915939040943E-3</v>
      </c>
      <c r="E6" s="376"/>
      <c r="F6" s="378">
        <v>20900</v>
      </c>
      <c r="G6" s="376">
        <f>(F6/$F$38)*100</f>
        <v>3.89062433875442E-3</v>
      </c>
    </row>
    <row r="7" spans="2:7" ht="20.25" x14ac:dyDescent="0.25">
      <c r="B7" s="377" t="s">
        <v>362</v>
      </c>
      <c r="C7" s="378">
        <v>1700</v>
      </c>
      <c r="D7" s="376">
        <f>(C7/$C$38)*100</f>
        <v>3.124368569878987E-4</v>
      </c>
      <c r="E7" s="376"/>
      <c r="F7" s="378">
        <v>1666</v>
      </c>
      <c r="G7" s="376">
        <f>(F7/$F$38)*100</f>
        <v>3.1013302145286431E-4</v>
      </c>
    </row>
    <row r="8" spans="2:7" ht="20.25" x14ac:dyDescent="0.25">
      <c r="B8" s="373"/>
      <c r="C8" s="374">
        <f>SUM(C5:C7)</f>
        <v>479623</v>
      </c>
      <c r="D8" s="375"/>
      <c r="E8" s="375"/>
      <c r="F8" s="374">
        <f>SUM(F5:F7)</f>
        <v>871752.11</v>
      </c>
      <c r="G8" s="376"/>
    </row>
    <row r="9" spans="2:7" x14ac:dyDescent="0.25">
      <c r="B9" s="365"/>
      <c r="C9" s="366"/>
      <c r="D9" s="367"/>
      <c r="E9" s="367"/>
      <c r="F9" s="366"/>
      <c r="G9" s="367"/>
    </row>
    <row r="10" spans="2:7" ht="20.25" x14ac:dyDescent="0.35">
      <c r="B10" s="362" t="s">
        <v>229</v>
      </c>
      <c r="C10" s="366"/>
      <c r="D10" s="367"/>
      <c r="E10" s="367"/>
      <c r="F10" s="366"/>
      <c r="G10" s="368"/>
    </row>
    <row r="11" spans="2:7" ht="20.25" x14ac:dyDescent="0.25">
      <c r="B11" s="377" t="s">
        <v>161</v>
      </c>
      <c r="C11" s="378">
        <v>1809709.84</v>
      </c>
      <c r="D11" s="376">
        <f>(C11/$C$38)*100</f>
        <v>0.33260003204098409</v>
      </c>
      <c r="E11" s="376"/>
      <c r="F11" s="378">
        <v>1751874.88</v>
      </c>
      <c r="G11" s="376">
        <f>(F11/$F$38)*100</f>
        <v>0.32611899744404205</v>
      </c>
    </row>
    <row r="12" spans="2:7" ht="20.25" x14ac:dyDescent="0.25">
      <c r="B12" s="377" t="s">
        <v>232</v>
      </c>
      <c r="C12" s="378">
        <v>951412.14</v>
      </c>
      <c r="D12" s="376">
        <f>(C12/$C$38)*100</f>
        <v>0.17485659924807684</v>
      </c>
      <c r="E12" s="376"/>
      <c r="F12" s="378">
        <v>892920.59</v>
      </c>
      <c r="G12" s="376">
        <f>(F12/$F$38)*100</f>
        <v>0.16622098469038069</v>
      </c>
    </row>
    <row r="13" spans="2:7" ht="20.25" x14ac:dyDescent="0.25">
      <c r="B13" s="377" t="s">
        <v>171</v>
      </c>
      <c r="C13" s="378">
        <v>928350.12</v>
      </c>
      <c r="D13" s="376">
        <f>(C13/$C$38)*100</f>
        <v>0.17061811392772858</v>
      </c>
      <c r="E13" s="376"/>
      <c r="F13" s="378">
        <v>917610.36</v>
      </c>
      <c r="G13" s="376">
        <f>(F13/$F$38)*100</f>
        <v>0.17081709091431604</v>
      </c>
    </row>
    <row r="14" spans="2:7" ht="20.25" x14ac:dyDescent="0.25">
      <c r="B14" s="377" t="s">
        <v>287</v>
      </c>
      <c r="C14" s="378">
        <v>5324240.25</v>
      </c>
      <c r="D14" s="376">
        <f t="shared" ref="D14:D19" si="0">(C14/$C$38)*100</f>
        <v>0.97852287621086109</v>
      </c>
      <c r="E14" s="376"/>
      <c r="F14" s="378">
        <v>4849565.3699999982</v>
      </c>
      <c r="G14" s="376">
        <f t="shared" ref="G14:G20" si="1">(F14/$F$38)*100</f>
        <v>0.90276732348816158</v>
      </c>
    </row>
    <row r="15" spans="2:7" ht="20.25" x14ac:dyDescent="0.25">
      <c r="B15" s="377" t="s">
        <v>313</v>
      </c>
      <c r="C15" s="378">
        <v>100000</v>
      </c>
      <c r="D15" s="376">
        <f t="shared" si="0"/>
        <v>1.8378638646346982E-2</v>
      </c>
      <c r="E15" s="376"/>
      <c r="F15" s="378">
        <v>93308.47</v>
      </c>
      <c r="G15" s="376">
        <f t="shared" si="1"/>
        <v>1.7369770545164434E-2</v>
      </c>
    </row>
    <row r="16" spans="2:7" ht="20.25" x14ac:dyDescent="0.25">
      <c r="B16" s="377" t="s">
        <v>172</v>
      </c>
      <c r="C16" s="378">
        <v>1995851.98</v>
      </c>
      <c r="D16" s="376">
        <f t="shared" si="0"/>
        <v>0.36681042332016139</v>
      </c>
      <c r="E16" s="376"/>
      <c r="F16" s="378">
        <v>1853726.64</v>
      </c>
      <c r="G16" s="376">
        <f t="shared" si="1"/>
        <v>0.34507913794169631</v>
      </c>
    </row>
    <row r="17" spans="2:7" ht="20.25" x14ac:dyDescent="0.25">
      <c r="B17" s="377" t="s">
        <v>451</v>
      </c>
      <c r="C17" s="378">
        <v>2274688.92</v>
      </c>
      <c r="D17" s="376">
        <f t="shared" si="0"/>
        <v>0.41805685693529276</v>
      </c>
      <c r="E17" s="376"/>
      <c r="F17" s="378">
        <v>2274642.56</v>
      </c>
      <c r="G17" s="376">
        <f t="shared" si="1"/>
        <v>0.42343443568912259</v>
      </c>
    </row>
    <row r="18" spans="2:7" ht="20.25" x14ac:dyDescent="0.25">
      <c r="B18" s="377" t="s">
        <v>173</v>
      </c>
      <c r="C18" s="378">
        <v>66850362.359999999</v>
      </c>
      <c r="D18" s="376">
        <f t="shared" si="0"/>
        <v>12.286186531917954</v>
      </c>
      <c r="E18" s="376"/>
      <c r="F18" s="378">
        <v>66073231.559999995</v>
      </c>
      <c r="G18" s="376">
        <f t="shared" si="1"/>
        <v>12.299814490310654</v>
      </c>
    </row>
    <row r="19" spans="2:7" ht="20.25" x14ac:dyDescent="0.25">
      <c r="B19" s="377" t="s">
        <v>289</v>
      </c>
      <c r="C19" s="378">
        <v>2811846.01</v>
      </c>
      <c r="D19" s="376">
        <f t="shared" si="0"/>
        <v>0.51677901746962551</v>
      </c>
      <c r="E19" s="376"/>
      <c r="F19" s="378">
        <v>2577912.31</v>
      </c>
      <c r="G19" s="376">
        <f t="shared" si="1"/>
        <v>0.47988939600290098</v>
      </c>
    </row>
    <row r="20" spans="2:7" ht="20.25" x14ac:dyDescent="0.25">
      <c r="B20" s="377" t="s">
        <v>181</v>
      </c>
      <c r="C20" s="378">
        <v>27046389.320000004</v>
      </c>
      <c r="D20" s="376">
        <f>(C20/$C$38)*100</f>
        <v>4.9707581600069828</v>
      </c>
      <c r="E20" s="376"/>
      <c r="F20" s="378">
        <v>26949307.230000004</v>
      </c>
      <c r="G20" s="376">
        <f t="shared" si="1"/>
        <v>5.0167287378760035</v>
      </c>
    </row>
    <row r="21" spans="2:7" ht="20.25" x14ac:dyDescent="0.25">
      <c r="B21" s="377" t="s">
        <v>183</v>
      </c>
      <c r="C21" s="378">
        <v>30677243.620000005</v>
      </c>
      <c r="D21" s="376">
        <f>(C21/$C$38)*100</f>
        <v>5.638059751579334</v>
      </c>
      <c r="E21" s="376"/>
      <c r="F21" s="378">
        <v>29931060.370000001</v>
      </c>
      <c r="G21" s="376">
        <f>(F21/$F$38)*100</f>
        <v>5.5717948306339657</v>
      </c>
    </row>
    <row r="22" spans="2:7" ht="20.25" x14ac:dyDescent="0.25">
      <c r="B22" s="377" t="s">
        <v>184</v>
      </c>
      <c r="C22" s="378">
        <v>19963180.200000003</v>
      </c>
      <c r="D22" s="376">
        <f>(C22/$C$38)*100</f>
        <v>3.6689607512770888</v>
      </c>
      <c r="E22" s="376"/>
      <c r="F22" s="378">
        <v>16683222.560000002</v>
      </c>
      <c r="G22" s="376">
        <f>(F22/$F$38)*100</f>
        <v>3.1056531933393701</v>
      </c>
    </row>
    <row r="23" spans="2:7" ht="20.25" x14ac:dyDescent="0.25">
      <c r="B23" s="377" t="s">
        <v>293</v>
      </c>
      <c r="C23" s="378">
        <v>300000</v>
      </c>
      <c r="D23" s="376">
        <f>(C23/$C$38)*100</f>
        <v>5.5135915939040936E-2</v>
      </c>
      <c r="E23" s="376"/>
      <c r="F23" s="378">
        <v>300000</v>
      </c>
      <c r="G23" s="376">
        <f>(F23/$F$38)*100</f>
        <v>5.5846282374465359E-2</v>
      </c>
    </row>
    <row r="24" spans="2:7" ht="20.25" x14ac:dyDescent="0.25">
      <c r="B24" s="377" t="s">
        <v>198</v>
      </c>
      <c r="C24" s="378">
        <v>17565872</v>
      </c>
      <c r="D24" s="376">
        <f>(C24/$C$38)*100</f>
        <v>3.2283681399598434</v>
      </c>
      <c r="E24" s="376"/>
      <c r="F24" s="378">
        <v>16603105.32</v>
      </c>
      <c r="G24" s="376">
        <f>(F24/$F$38)*100</f>
        <v>3.0907390266456938</v>
      </c>
    </row>
    <row r="25" spans="2:7" ht="20.25" x14ac:dyDescent="0.25">
      <c r="B25" s="377" t="s">
        <v>303</v>
      </c>
      <c r="C25" s="378">
        <v>205345</v>
      </c>
      <c r="D25" s="376">
        <f>(C25/$C$38)*100</f>
        <v>3.7739615528341208E-2</v>
      </c>
      <c r="E25" s="376"/>
      <c r="F25" s="378">
        <v>204946.41999999998</v>
      </c>
      <c r="G25" s="376">
        <f>(F25/$F$38)*100</f>
        <v>3.8151652143185916E-2</v>
      </c>
    </row>
    <row r="26" spans="2:7" ht="20.25" x14ac:dyDescent="0.25">
      <c r="B26" s="377" t="s">
        <v>206</v>
      </c>
      <c r="C26" s="378">
        <v>2796493</v>
      </c>
      <c r="D26" s="376">
        <f>(C26/$C$38)*100</f>
        <v>0.51395734324038811</v>
      </c>
      <c r="E26" s="376"/>
      <c r="F26" s="378">
        <v>2766904.13</v>
      </c>
      <c r="G26" s="376">
        <f>(F26/$F$38)*100</f>
        <v>0.51507103115684805</v>
      </c>
    </row>
    <row r="27" spans="2:7" ht="20.25" x14ac:dyDescent="0.25">
      <c r="B27" s="377" t="s">
        <v>236</v>
      </c>
      <c r="C27" s="378">
        <v>11500000</v>
      </c>
      <c r="D27" s="376">
        <f>(C27/$C$38)*100</f>
        <v>2.1135434443299026</v>
      </c>
      <c r="E27" s="376"/>
      <c r="F27" s="378">
        <v>11601555.76</v>
      </c>
      <c r="G27" s="376">
        <f>(F27/$F$38)*100</f>
        <v>2.1596791965202167</v>
      </c>
    </row>
    <row r="28" spans="2:7" ht="20.25" x14ac:dyDescent="0.25">
      <c r="B28" s="377" t="s">
        <v>209</v>
      </c>
      <c r="C28" s="378">
        <v>186896291.98000002</v>
      </c>
      <c r="D28" s="376">
        <f>(C28/$C$38)*100</f>
        <v>34.348994146425774</v>
      </c>
      <c r="E28" s="376"/>
      <c r="F28" s="378">
        <v>186912527.81000003</v>
      </c>
      <c r="G28" s="376">
        <f>(F28/$F$38)*100</f>
        <v>34.794566024674573</v>
      </c>
    </row>
    <row r="29" spans="2:7" ht="20.25" x14ac:dyDescent="0.25">
      <c r="B29" s="377" t="s">
        <v>213</v>
      </c>
      <c r="C29" s="378">
        <v>37679300.409999996</v>
      </c>
      <c r="D29" s="376">
        <f>(C29/$C$38)*100</f>
        <v>6.9249424668254358</v>
      </c>
      <c r="E29" s="376"/>
      <c r="F29" s="378">
        <v>37724066.239999995</v>
      </c>
      <c r="G29" s="376">
        <f>(F29/$F$38)*100</f>
        <v>7.0224961851735852</v>
      </c>
    </row>
    <row r="30" spans="2:7" ht="20.25" x14ac:dyDescent="0.25">
      <c r="B30" s="377" t="s">
        <v>215</v>
      </c>
      <c r="C30" s="378">
        <v>100423741.86</v>
      </c>
      <c r="D30" s="376">
        <f>(C30/$C$38)*100</f>
        <v>18.45651663158969</v>
      </c>
      <c r="E30" s="376"/>
      <c r="F30" s="378">
        <v>100434599.17999999</v>
      </c>
      <c r="G30" s="376">
        <f>(F30/$F$38)*100</f>
        <v>18.696329953241754</v>
      </c>
    </row>
    <row r="31" spans="2:7" ht="20.25" x14ac:dyDescent="0.25">
      <c r="B31" s="377" t="s">
        <v>452</v>
      </c>
      <c r="C31" s="378">
        <v>4000000</v>
      </c>
      <c r="D31" s="376">
        <f>(C31/$C$38)*100</f>
        <v>0.73514554585387915</v>
      </c>
      <c r="E31" s="376"/>
      <c r="F31" s="378">
        <v>4000000</v>
      </c>
      <c r="G31" s="376">
        <f>(F31/$F$38)*100</f>
        <v>0.74461709832620482</v>
      </c>
    </row>
    <row r="32" spans="2:7" ht="20.25" x14ac:dyDescent="0.25">
      <c r="B32" s="377" t="s">
        <v>218</v>
      </c>
      <c r="C32" s="378">
        <v>19223312.830000002</v>
      </c>
      <c r="D32" s="376">
        <f>(C32/$C$38)*100</f>
        <v>3.5329832008825579</v>
      </c>
      <c r="E32" s="376"/>
      <c r="F32" s="378">
        <v>18728149.52</v>
      </c>
      <c r="G32" s="376">
        <f>(F32/$F$38)*100</f>
        <v>3.4863250881504264</v>
      </c>
    </row>
    <row r="33" spans="1:7" ht="20.25" x14ac:dyDescent="0.25">
      <c r="B33" s="377" t="s">
        <v>219</v>
      </c>
      <c r="C33" s="378">
        <v>2255228.89</v>
      </c>
      <c r="D33" s="376">
        <f>(C33/$C$38)*100</f>
        <v>0.41448036834112206</v>
      </c>
      <c r="E33" s="376"/>
      <c r="F33" s="378">
        <v>2140732.4700000007</v>
      </c>
      <c r="G33" s="376">
        <f>(F33/$F$38)*100</f>
        <v>0.39850650002602245</v>
      </c>
    </row>
    <row r="34" spans="1:7" ht="20.25" x14ac:dyDescent="0.25">
      <c r="B34" s="377" t="s">
        <v>239</v>
      </c>
      <c r="C34" s="378">
        <v>12439.84</v>
      </c>
      <c r="D34" s="376">
        <f>(C34/$C$38)*100</f>
        <v>2.2862732417837303E-3</v>
      </c>
      <c r="E34" s="376"/>
      <c r="F34" s="378">
        <v>11551.07</v>
      </c>
      <c r="G34" s="376">
        <f>(F34/$F$38)*100</f>
        <v>2.1502810564907183E-3</v>
      </c>
    </row>
    <row r="35" spans="1:7" ht="20.25" x14ac:dyDescent="0.25">
      <c r="B35" s="377" t="s">
        <v>412</v>
      </c>
      <c r="C35" s="378">
        <v>39018</v>
      </c>
      <c r="D35" s="376">
        <f>(C35/$C$38)*100</f>
        <v>7.1709772270316637E-3</v>
      </c>
      <c r="E35" s="376"/>
      <c r="F35" s="378">
        <v>40573.39</v>
      </c>
      <c r="G35" s="376">
        <f>(F35/$F$38)*100</f>
        <v>7.552909982764363E-3</v>
      </c>
    </row>
    <row r="36" spans="1:7" ht="20.25" x14ac:dyDescent="0.25">
      <c r="B36" s="377"/>
      <c r="C36" s="374">
        <f>SUM(C11:C35)</f>
        <v>543630318.57000005</v>
      </c>
      <c r="D36" s="376"/>
      <c r="E36" s="376"/>
      <c r="F36" s="374">
        <f>SUM(F11:F35)</f>
        <v>536317094.21000004</v>
      </c>
      <c r="G36" s="376"/>
    </row>
    <row r="37" spans="1:7" x14ac:dyDescent="0.25">
      <c r="C37" s="78"/>
      <c r="F37" s="78"/>
    </row>
    <row r="38" spans="1:7" ht="25.5" x14ac:dyDescent="0.25">
      <c r="B38" s="369" t="s">
        <v>230</v>
      </c>
      <c r="C38" s="370">
        <f>C36+C8</f>
        <v>544109941.57000005</v>
      </c>
      <c r="D38" s="371">
        <f>(C38/$C$38)*100</f>
        <v>100</v>
      </c>
      <c r="E38" s="372"/>
      <c r="F38" s="370">
        <f>F36+F8</f>
        <v>537188846.32000005</v>
      </c>
      <c r="G38" s="371">
        <f>(F38/F38)*100</f>
        <v>100</v>
      </c>
    </row>
    <row r="40" spans="1:7" s="76" customFormat="1" x14ac:dyDescent="0.25">
      <c r="A40" s="74"/>
      <c r="B40" s="75"/>
      <c r="D40" s="77"/>
      <c r="E40" s="77"/>
      <c r="F40" s="79"/>
      <c r="G40" s="77"/>
    </row>
  </sheetData>
  <mergeCells count="1">
    <mergeCell ref="B1:C1"/>
  </mergeCells>
  <pageMargins left="0.39370078740157483" right="0.39370078740157483" top="0.32" bottom="1" header="0" footer="0"/>
  <pageSetup scale="65" orientation="portrait" horizontalDpi="1270" verticalDpi="127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Información pública</attrValue>
  <customPropName>BVG</customPropName>
  <timestamp> 08/01/2024 09:40:09 a. m.</timestamp>
  <userName>BVGDOMAIN\kgabino</userName>
  <computerName>OPEBVG136.BVGDOMAIN.FIN.EC</computerName>
  <guid>{36b61cf8-c634-4ff1-b886-7f728baae991}</guid>
</GTBClassification>
</file>

<file path=customXml/itemProps1.xml><?xml version="1.0" encoding="utf-8"?>
<ds:datastoreItem xmlns:ds="http://schemas.openxmlformats.org/officeDocument/2006/customXml" ds:itemID="{4ADBB449-5490-46D8-8BD5-3ABC8DDC8A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Carátula</vt:lpstr>
      <vt:lpstr>Total Mensual</vt:lpstr>
      <vt:lpstr>BVGInfo</vt:lpstr>
      <vt:lpstr>Titulos</vt:lpstr>
      <vt:lpstr>Nacional</vt:lpstr>
      <vt:lpstr>CV Mes</vt:lpstr>
      <vt:lpstr>CV Acumulado</vt:lpstr>
      <vt:lpstr>Operaciones (mes)</vt:lpstr>
      <vt:lpstr>Titulos (mes)</vt:lpstr>
      <vt:lpstr>BVGInfo!Área_de_impresión</vt:lpstr>
      <vt:lpstr>'CV Acumulado'!Área_de_impresión</vt:lpstr>
      <vt:lpstr>'CV Mes'!Área_de_impresión</vt:lpstr>
      <vt:lpstr>Nacional!Área_de_impresión</vt:lpstr>
      <vt:lpstr>'Operaciones (mes)'!Área_de_impresión</vt:lpstr>
      <vt:lpstr>Titulos!Área_de_impresión</vt:lpstr>
      <vt:lpstr>'Titulos (mes)'!Área_de_impresión</vt:lpstr>
      <vt:lpstr>'Total Mensual'!Área_de_impresión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Gabino Vera</dc:creator>
  <cp:keywords>ClassificationData:&lt;BVG:Información pública&gt;</cp:keywords>
  <dc:description/>
  <cp:lastModifiedBy>Fabricio Arellano</cp:lastModifiedBy>
  <cp:revision/>
  <dcterms:created xsi:type="dcterms:W3CDTF">2023-08-03T14:21:42Z</dcterms:created>
  <dcterms:modified xsi:type="dcterms:W3CDTF">2024-01-15T17:41:30Z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VG">
    <vt:lpwstr>Información pública</vt:lpwstr>
  </property>
  <property fmtid="{D5CDD505-2E9C-101B-9397-08002B2CF9AE}" pid="3" name="ClassifiedBy">
    <vt:lpwstr>BVGDOMAIN\kgabino</vt:lpwstr>
  </property>
  <property fmtid="{D5CDD505-2E9C-101B-9397-08002B2CF9AE}" pid="4" name="ClassificationHost">
    <vt:lpwstr>OPEBVG136.BVGDOMAIN.FIN.EC</vt:lpwstr>
  </property>
  <property fmtid="{D5CDD505-2E9C-101B-9397-08002B2CF9AE}" pid="5" name="ClassificationDate">
    <vt:lpwstr> 08/01/2024 09:40:09 a. m.</vt:lpwstr>
  </property>
  <property fmtid="{D5CDD505-2E9C-101B-9397-08002B2CF9AE}" pid="6" name="ClassificationGUID">
    <vt:lpwstr>{36b61cf8-c634-4ff1-b886-7f728baae991}</vt:lpwstr>
  </property>
</Properties>
</file>