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drawings/drawing16.xml" ContentType="application/vnd.openxmlformats-officedocument.drawingml.chartshapes+xml"/>
  <Override PartName="/xl/charts/chart15.xml" ContentType="application/vnd.openxmlformats-officedocument.drawingml.chart+xml"/>
  <Override PartName="/xl/drawings/drawing17.xml" ContentType="application/vnd.openxmlformats-officedocument.drawingml.chartshapes+xml"/>
  <Override PartName="/xl/charts/chart16.xml" ContentType="application/vnd.openxmlformats-officedocument.drawingml.chart+xml"/>
  <Override PartName="/xl/drawings/drawing18.xml" ContentType="application/vnd.openxmlformats-officedocument.drawingml.chartshapes+xml"/>
  <Override PartName="/xl/charts/chart17.xml" ContentType="application/vnd.openxmlformats-officedocument.drawingml.chart+xml"/>
  <Override PartName="/xl/drawings/drawing19.xml" ContentType="application/vnd.openxmlformats-officedocument.drawingml.chartshapes+xml"/>
  <Override PartName="/xl/charts/chart18.xml" ContentType="application/vnd.openxmlformats-officedocument.drawingml.chart+xml"/>
  <Override PartName="/xl/drawings/drawing20.xml" ContentType="application/vnd.openxmlformats-officedocument.drawingml.chartshapes+xml"/>
  <Override PartName="/xl/charts/chart19.xml" ContentType="application/vnd.openxmlformats-officedocument.drawingml.chart+xml"/>
  <Override PartName="/xl/drawings/drawing21.xml" ContentType="application/vnd.openxmlformats-officedocument.drawingml.chartshapes+xml"/>
  <Override PartName="/xl/charts/chart20.xml" ContentType="application/vnd.openxmlformats-officedocument.drawingml.chart+xml"/>
  <Override PartName="/xl/drawings/drawing22.xml" ContentType="application/vnd.openxmlformats-officedocument.drawingml.chartshapes+xml"/>
  <Override PartName="/xl/charts/chart21.xml" ContentType="application/vnd.openxmlformats-officedocument.drawingml.chart+xml"/>
  <Override PartName="/xl/drawings/drawing23.xml" ContentType="application/vnd.openxmlformats-officedocument.drawingml.chartshapes+xml"/>
  <Override PartName="/xl/charts/chart22.xml" ContentType="application/vnd.openxmlformats-officedocument.drawingml.chart+xml"/>
  <Override PartName="/xl/drawings/drawing24.xml" ContentType="application/vnd.openxmlformats-officedocument.drawingml.chartshapes+xml"/>
  <Override PartName="/xl/charts/chart23.xml" ContentType="application/vnd.openxmlformats-officedocument.drawingml.chart+xml"/>
  <Override PartName="/xl/drawings/drawing25.xml" ContentType="application/vnd.openxmlformats-officedocument.drawingml.chartshapes+xml"/>
  <Override PartName="/xl/charts/chart24.xml" ContentType="application/vnd.openxmlformats-officedocument.drawingml.chart+xml"/>
  <Override PartName="/xl/drawings/drawing26.xml" ContentType="application/vnd.openxmlformats-officedocument.drawingml.chartshapes+xml"/>
  <Override PartName="/xl/charts/chart25.xml" ContentType="application/vnd.openxmlformats-officedocument.drawingml.chart+xml"/>
  <Override PartName="/xl/drawings/drawing27.xml" ContentType="application/vnd.openxmlformats-officedocument.drawingml.chartshapes+xml"/>
  <Override PartName="/xl/charts/chart26.xml" ContentType="application/vnd.openxmlformats-officedocument.drawingml.chart+xml"/>
  <Override PartName="/xl/drawings/drawing28.xml" ContentType="application/vnd.openxmlformats-officedocument.drawingml.chartshapes+xml"/>
  <Override PartName="/xl/charts/chart27.xml" ContentType="application/vnd.openxmlformats-officedocument.drawingml.chart+xml"/>
  <Override PartName="/xl/drawings/drawing29.xml" ContentType="application/vnd.openxmlformats-officedocument.drawingml.chartshapes+xml"/>
  <Override PartName="/xl/charts/chart28.xml" ContentType="application/vnd.openxmlformats-officedocument.drawingml.chart+xml"/>
  <Override PartName="/xl/drawings/drawing30.xml" ContentType="application/vnd.openxmlformats-officedocument.drawingml.chartshapes+xml"/>
  <Override PartName="/xl/charts/chart29.xml" ContentType="application/vnd.openxmlformats-officedocument.drawingml.chart+xml"/>
  <Override PartName="/xl/drawings/drawing31.xml" ContentType="application/vnd.openxmlformats-officedocument.drawingml.chartshapes+xml"/>
  <Override PartName="/xl/charts/chart30.xml" ContentType="application/vnd.openxmlformats-officedocument.drawingml.chart+xml"/>
  <Override PartName="/xl/drawings/drawing32.xml" ContentType="application/vnd.openxmlformats-officedocument.drawingml.chartshapes+xml"/>
  <Override PartName="/xl/charts/chart31.xml" ContentType="application/vnd.openxmlformats-officedocument.drawingml.chart+xml"/>
  <Override PartName="/xl/drawings/drawing33.xml" ContentType="application/vnd.openxmlformats-officedocument.drawingml.chartshapes+xml"/>
  <Override PartName="/xl/charts/chart32.xml" ContentType="application/vnd.openxmlformats-officedocument.drawingml.chart+xml"/>
  <Override PartName="/xl/drawings/drawing34.xml" ContentType="application/vnd.openxmlformats-officedocument.drawingml.chartshapes+xml"/>
  <Override PartName="/xl/charts/chart33.xml" ContentType="application/vnd.openxmlformats-officedocument.drawingml.chart+xml"/>
  <Override PartName="/xl/drawings/drawing35.xml" ContentType="application/vnd.openxmlformats-officedocument.drawingml.chartshapes+xml"/>
  <Override PartName="/xl/charts/chart34.xml" ContentType="application/vnd.openxmlformats-officedocument.drawingml.chart+xml"/>
  <Override PartName="/xl/drawings/drawing36.xml" ContentType="application/vnd.openxmlformats-officedocument.drawingml.chartshapes+xml"/>
  <Override PartName="/xl/charts/chart35.xml" ContentType="application/vnd.openxmlformats-officedocument.drawingml.chart+xml"/>
  <Override PartName="/xl/drawings/drawing37.xml" ContentType="application/vnd.openxmlformats-officedocument.drawingml.chartshapes+xml"/>
  <Override PartName="/xl/charts/chart36.xml" ContentType="application/vnd.openxmlformats-officedocument.drawingml.chart+xml"/>
  <Override PartName="/xl/drawings/drawing38.xml" ContentType="application/vnd.openxmlformats-officedocument.drawingml.chartshapes+xml"/>
  <Override PartName="/xl/charts/chart37.xml" ContentType="application/vnd.openxmlformats-officedocument.drawingml.chart+xml"/>
  <Override PartName="/xl/drawings/drawing39.xml" ContentType="application/vnd.openxmlformats-officedocument.drawingml.chartshapes+xml"/>
  <Override PartName="/xl/charts/chart38.xml" ContentType="application/vnd.openxmlformats-officedocument.drawingml.chart+xml"/>
  <Override PartName="/xl/drawings/drawing40.xml" ContentType="application/vnd.openxmlformats-officedocument.drawingml.chartshapes+xml"/>
  <Override PartName="/xl/charts/chart39.xml" ContentType="application/vnd.openxmlformats-officedocument.drawingml.chart+xml"/>
  <Override PartName="/xl/drawings/drawing41.xml" ContentType="application/vnd.openxmlformats-officedocument.drawingml.chartshapes+xml"/>
  <Override PartName="/xl/charts/chart40.xml" ContentType="application/vnd.openxmlformats-officedocument.drawingml.chart+xml"/>
  <Override PartName="/xl/drawings/drawing42.xml" ContentType="application/vnd.openxmlformats-officedocument.drawingml.chartshapes+xml"/>
  <Override PartName="/xl/charts/chart41.xml" ContentType="application/vnd.openxmlformats-officedocument.drawingml.chart+xml"/>
  <Override PartName="/xl/drawings/drawing43.xml" ContentType="application/vnd.openxmlformats-officedocument.drawingml.chartshapes+xml"/>
  <Override PartName="/xl/charts/chart42.xml" ContentType="application/vnd.openxmlformats-officedocument.drawingml.chart+xml"/>
  <Override PartName="/xl/drawings/drawing44.xml" ContentType="application/vnd.openxmlformats-officedocument.drawingml.chartshapes+xml"/>
  <Override PartName="/xl/charts/chart43.xml" ContentType="application/vnd.openxmlformats-officedocument.drawingml.chart+xml"/>
  <Override PartName="/xl/drawings/drawing45.xml" ContentType="application/vnd.openxmlformats-officedocument.drawingml.chartshapes+xml"/>
  <Override PartName="/xl/charts/chart44.xml" ContentType="application/vnd.openxmlformats-officedocument.drawingml.chart+xml"/>
  <Override PartName="/xl/drawings/drawing46.xml" ContentType="application/vnd.openxmlformats-officedocument.drawingml.chartshapes+xml"/>
  <Override PartName="/xl/charts/chart45.xml" ContentType="application/vnd.openxmlformats-officedocument.drawingml.chart+xml"/>
  <Override PartName="/xl/drawings/drawing47.xml" ContentType="application/vnd.openxmlformats-officedocument.drawingml.chartshapes+xml"/>
  <Override PartName="/xl/charts/chart46.xml" ContentType="application/vnd.openxmlformats-officedocument.drawingml.chart+xml"/>
  <Override PartName="/xl/drawings/drawing48.xml" ContentType="application/vnd.openxmlformats-officedocument.drawingml.chartshapes+xml"/>
  <Override PartName="/xl/charts/chart47.xml" ContentType="application/vnd.openxmlformats-officedocument.drawingml.chart+xml"/>
  <Override PartName="/xl/drawings/drawing49.xml" ContentType="application/vnd.openxmlformats-officedocument.drawingml.chartshapes+xml"/>
  <Override PartName="/xl/charts/chart48.xml" ContentType="application/vnd.openxmlformats-officedocument.drawingml.chart+xml"/>
  <Override PartName="/xl/drawings/drawing50.xml" ContentType="application/vnd.openxmlformats-officedocument.drawingml.chartshapes+xml"/>
  <Override PartName="/xl/charts/chart49.xml" ContentType="application/vnd.openxmlformats-officedocument.drawingml.chart+xml"/>
  <Override PartName="/xl/drawings/drawing51.xml" ContentType="application/vnd.openxmlformats-officedocument.drawingml.chartshapes+xml"/>
  <Override PartName="/xl/charts/chart50.xml" ContentType="application/vnd.openxmlformats-officedocument.drawingml.chart+xml"/>
  <Override PartName="/xl/drawings/drawing52.xml" ContentType="application/vnd.openxmlformats-officedocument.drawingml.chartshapes+xml"/>
  <Override PartName="/xl/charts/chart51.xml" ContentType="application/vnd.openxmlformats-officedocument.drawingml.chart+xml"/>
  <Override PartName="/xl/drawings/drawing53.xml" ContentType="application/vnd.openxmlformats-officedocument.drawingml.chartshapes+xml"/>
  <Override PartName="/xl/charts/chart52.xml" ContentType="application/vnd.openxmlformats-officedocument.drawingml.chart+xml"/>
  <Override PartName="/xl/drawings/drawing54.xml" ContentType="application/vnd.openxmlformats-officedocument.drawingml.chartshapes+xml"/>
  <Override PartName="/xl/charts/chart53.xml" ContentType="application/vnd.openxmlformats-officedocument.drawingml.chart+xml"/>
  <Override PartName="/xl/drawings/drawing55.xml" ContentType="application/vnd.openxmlformats-officedocument.drawingml.chartshapes+xml"/>
  <Override PartName="/xl/charts/chart54.xml" ContentType="application/vnd.openxmlformats-officedocument.drawingml.chart+xml"/>
  <Override PartName="/xl/drawings/drawing56.xml" ContentType="application/vnd.openxmlformats-officedocument.drawingml.chartshapes+xml"/>
  <Override PartName="/xl/charts/chart55.xml" ContentType="application/vnd.openxmlformats-officedocument.drawingml.chart+xml"/>
  <Override PartName="/xl/drawings/drawing57.xml" ContentType="application/vnd.openxmlformats-officedocument.drawingml.chartshapes+xml"/>
  <Override PartName="/xl/charts/chart56.xml" ContentType="application/vnd.openxmlformats-officedocument.drawingml.chart+xml"/>
  <Override PartName="/xl/drawings/drawing58.xml" ContentType="application/vnd.openxmlformats-officedocument.drawingml.chartshapes+xml"/>
  <Override PartName="/xl/charts/chart57.xml" ContentType="application/vnd.openxmlformats-officedocument.drawingml.chart+xml"/>
  <Override PartName="/xl/drawings/drawing59.xml" ContentType="application/vnd.openxmlformats-officedocument.drawingml.chartshapes+xml"/>
  <Override PartName="/xl/charts/chart58.xml" ContentType="application/vnd.openxmlformats-officedocument.drawingml.chart+xml"/>
  <Override PartName="/xl/drawings/drawing60.xml" ContentType="application/vnd.openxmlformats-officedocument.drawingml.chartshapes+xml"/>
  <Override PartName="/xl/charts/chart59.xml" ContentType="application/vnd.openxmlformats-officedocument.drawingml.chart+xml"/>
  <Override PartName="/xl/drawings/drawing61.xml" ContentType="application/vnd.openxmlformats-officedocument.drawingml.chartshapes+xml"/>
  <Override PartName="/xl/charts/chart60.xml" ContentType="application/vnd.openxmlformats-officedocument.drawingml.chart+xml"/>
  <Override PartName="/xl/drawings/drawing62.xml" ContentType="application/vnd.openxmlformats-officedocument.drawingml.chartshapes+xml"/>
  <Override PartName="/xl/charts/chart61.xml" ContentType="application/vnd.openxmlformats-officedocument.drawingml.chart+xml"/>
  <Override PartName="/xl/drawings/drawing63.xml" ContentType="application/vnd.openxmlformats-officedocument.drawingml.chartshapes+xml"/>
  <Override PartName="/xl/charts/chart62.xml" ContentType="application/vnd.openxmlformats-officedocument.drawingml.chart+xml"/>
  <Override PartName="/xl/drawings/drawing64.xml" ContentType="application/vnd.openxmlformats-officedocument.drawingml.chartshapes+xml"/>
  <Override PartName="/xl/charts/chart63.xml" ContentType="application/vnd.openxmlformats-officedocument.drawingml.chart+xml"/>
  <Override PartName="/xl/drawings/drawing65.xml" ContentType="application/vnd.openxmlformats-officedocument.drawingml.chartshapes+xml"/>
  <Override PartName="/xl/charts/chart64.xml" ContentType="application/vnd.openxmlformats-officedocument.drawingml.chart+xml"/>
  <Override PartName="/xl/drawings/drawing66.xml" ContentType="application/vnd.openxmlformats-officedocument.drawingml.chartshapes+xml"/>
  <Override PartName="/xl/charts/chart65.xml" ContentType="application/vnd.openxmlformats-officedocument.drawingml.chart+xml"/>
  <Override PartName="/xl/drawings/drawing67.xml" ContentType="application/vnd.openxmlformats-officedocument.drawingml.chartshapes+xml"/>
  <Override PartName="/xl/charts/chart66.xml" ContentType="application/vnd.openxmlformats-officedocument.drawingml.chart+xml"/>
  <Override PartName="/xl/drawings/drawing68.xml" ContentType="application/vnd.openxmlformats-officedocument.drawingml.chartshapes+xml"/>
  <Override PartName="/xl/charts/chart67.xml" ContentType="application/vnd.openxmlformats-officedocument.drawingml.chart+xml"/>
  <Override PartName="/xl/drawings/drawing69.xml" ContentType="application/vnd.openxmlformats-officedocument.drawingml.chartshapes+xml"/>
  <Override PartName="/xl/charts/chart68.xml" ContentType="application/vnd.openxmlformats-officedocument.drawingml.chart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charts/chart69.xml" ContentType="application/vnd.openxmlformats-officedocument.drawingml.chart+xml"/>
  <Override PartName="/xl/drawings/drawing73.xml" ContentType="application/vnd.openxmlformats-officedocument.drawingml.chartshapes+xml"/>
  <Override PartName="/xl/charts/chart70.xml" ContentType="application/vnd.openxmlformats-officedocument.drawingml.chart+xml"/>
  <Override PartName="/xl/drawings/drawing74.xml" ContentType="application/vnd.openxmlformats-officedocument.drawingml.chartshapes+xml"/>
  <Override PartName="/xl/charts/chart71.xml" ContentType="application/vnd.openxmlformats-officedocument.drawingml.chart+xml"/>
  <Override PartName="/xl/drawings/drawing75.xml" ContentType="application/vnd.openxmlformats-officedocument.drawingml.chartshapes+xml"/>
  <Override PartName="/xl/charts/chart72.xml" ContentType="application/vnd.openxmlformats-officedocument.drawingml.chart+xml"/>
  <Override PartName="/xl/drawings/drawing76.xml" ContentType="application/vnd.openxmlformats-officedocument.drawingml.chartshapes+xml"/>
  <Override PartName="/xl/charts/chart73.xml" ContentType="application/vnd.openxmlformats-officedocument.drawingml.chart+xml"/>
  <Override PartName="/xl/drawings/drawing77.xml" ContentType="application/vnd.openxmlformats-officedocument.drawingml.chartshapes+xml"/>
  <Override PartName="/xl/charts/chart74.xml" ContentType="application/vnd.openxmlformats-officedocument.drawingml.chart+xml"/>
  <Override PartName="/xl/drawings/drawing78.xml" ContentType="application/vnd.openxmlformats-officedocument.drawingml.chartshapes+xml"/>
  <Override PartName="/xl/charts/chart75.xml" ContentType="application/vnd.openxmlformats-officedocument.drawingml.chart+xml"/>
  <Override PartName="/xl/drawings/drawing79.xml" ContentType="application/vnd.openxmlformats-officedocument.drawingml.chartshapes+xml"/>
  <Override PartName="/xl/charts/chart76.xml" ContentType="application/vnd.openxmlformats-officedocument.drawingml.chart+xml"/>
  <Override PartName="/xl/drawings/drawing80.xml" ContentType="application/vnd.openxmlformats-officedocument.drawingml.chartshapes+xml"/>
  <Override PartName="/xl/charts/chart77.xml" ContentType="application/vnd.openxmlformats-officedocument.drawingml.chart+xml"/>
  <Override PartName="/xl/drawings/drawing81.xml" ContentType="application/vnd.openxmlformats-officedocument.drawingml.chartshapes+xml"/>
  <Override PartName="/xl/charts/chart78.xml" ContentType="application/vnd.openxmlformats-officedocument.drawingml.chart+xml"/>
  <Override PartName="/xl/drawings/drawing82.xml" ContentType="application/vnd.openxmlformats-officedocument.drawingml.chartshapes+xml"/>
  <Override PartName="/xl/charts/chart79.xml" ContentType="application/vnd.openxmlformats-officedocument.drawingml.chart+xml"/>
  <Override PartName="/xl/drawings/drawing83.xml" ContentType="application/vnd.openxmlformats-officedocument.drawingml.chartshapes+xml"/>
  <Override PartName="/xl/charts/chart80.xml" ContentType="application/vnd.openxmlformats-officedocument.drawingml.chart+xml"/>
  <Override PartName="/xl/drawings/drawing84.xml" ContentType="application/vnd.openxmlformats-officedocument.drawingml.chartshapes+xml"/>
  <Override PartName="/xl/charts/chart81.xml" ContentType="application/vnd.openxmlformats-officedocument.drawingml.chart+xml"/>
  <Override PartName="/xl/drawings/drawing85.xml" ContentType="application/vnd.openxmlformats-officedocument.drawingml.chartshapes+xml"/>
  <Override PartName="/xl/charts/chart82.xml" ContentType="application/vnd.openxmlformats-officedocument.drawingml.chart+xml"/>
  <Override PartName="/xl/drawings/drawing86.xml" ContentType="application/vnd.openxmlformats-officedocument.drawingml.chartshapes+xml"/>
  <Override PartName="/xl/charts/chart83.xml" ContentType="application/vnd.openxmlformats-officedocument.drawingml.chart+xml"/>
  <Override PartName="/xl/drawings/drawing87.xml" ContentType="application/vnd.openxmlformats-officedocument.drawingml.chartshapes+xml"/>
  <Override PartName="/xl/charts/chart84.xml" ContentType="application/vnd.openxmlformats-officedocument.drawingml.chart+xml"/>
  <Override PartName="/xl/drawings/drawing88.xml" ContentType="application/vnd.openxmlformats-officedocument.drawingml.chartshapes+xml"/>
  <Override PartName="/xl/charts/chart85.xml" ContentType="application/vnd.openxmlformats-officedocument.drawingml.chart+xml"/>
  <Override PartName="/xl/drawings/drawing89.xml" ContentType="application/vnd.openxmlformats-officedocument.drawingml.chartshapes+xml"/>
  <Override PartName="/xl/charts/chart86.xml" ContentType="application/vnd.openxmlformats-officedocument.drawingml.chart+xml"/>
  <Override PartName="/xl/drawings/drawing90.xml" ContentType="application/vnd.openxmlformats-officedocument.drawingml.chartshapes+xml"/>
  <Override PartName="/xl/charts/chart87.xml" ContentType="application/vnd.openxmlformats-officedocument.drawingml.chart+xml"/>
  <Override PartName="/xl/drawings/drawing91.xml" ContentType="application/vnd.openxmlformats-officedocument.drawingml.chartshapes+xml"/>
  <Override PartName="/xl/charts/chart88.xml" ContentType="application/vnd.openxmlformats-officedocument.drawingml.chart+xml"/>
  <Override PartName="/xl/drawings/drawing92.xml" ContentType="application/vnd.openxmlformats-officedocument.drawingml.chartshapes+xml"/>
  <Override PartName="/xl/charts/chart89.xml" ContentType="application/vnd.openxmlformats-officedocument.drawingml.chart+xml"/>
  <Override PartName="/xl/drawings/drawing93.xml" ContentType="application/vnd.openxmlformats-officedocument.drawingml.chartshapes+xml"/>
  <Override PartName="/xl/charts/chart90.xml" ContentType="application/vnd.openxmlformats-officedocument.drawingml.chart+xml"/>
  <Override PartName="/xl/drawings/drawing94.xml" ContentType="application/vnd.openxmlformats-officedocument.drawingml.chartshapes+xml"/>
  <Override PartName="/xl/charts/chart91.xml" ContentType="application/vnd.openxmlformats-officedocument.drawingml.chart+xml"/>
  <Override PartName="/xl/drawings/drawing95.xml" ContentType="application/vnd.openxmlformats-officedocument.drawingml.chartshapes+xml"/>
  <Override PartName="/xl/charts/chart92.xml" ContentType="application/vnd.openxmlformats-officedocument.drawingml.chart+xml"/>
  <Override PartName="/xl/drawings/drawing96.xml" ContentType="application/vnd.openxmlformats-officedocument.drawingml.chartshapes+xml"/>
  <Override PartName="/xl/charts/chart93.xml" ContentType="application/vnd.openxmlformats-officedocument.drawingml.chart+xml"/>
  <Override PartName="/xl/drawings/drawing97.xml" ContentType="application/vnd.openxmlformats-officedocument.drawingml.chartshapes+xml"/>
  <Override PartName="/xl/charts/chart94.xml" ContentType="application/vnd.openxmlformats-officedocument.drawingml.chart+xml"/>
  <Override PartName="/xl/drawings/drawing98.xml" ContentType="application/vnd.openxmlformats-officedocument.drawingml.chartshapes+xml"/>
  <Override PartName="/xl/charts/chart95.xml" ContentType="application/vnd.openxmlformats-officedocument.drawingml.chart+xml"/>
  <Override PartName="/xl/drawings/drawing99.xml" ContentType="application/vnd.openxmlformats-officedocument.drawingml.chartshapes+xml"/>
  <Override PartName="/xl/charts/chart96.xml" ContentType="application/vnd.openxmlformats-officedocument.drawingml.chart+xml"/>
  <Override PartName="/xl/drawings/drawing100.xml" ContentType="application/vnd.openxmlformats-officedocument.drawingml.chartshapes+xml"/>
  <Override PartName="/xl/charts/chart97.xml" ContentType="application/vnd.openxmlformats-officedocument.drawingml.chart+xml"/>
  <Override PartName="/xl/drawings/drawing101.xml" ContentType="application/vnd.openxmlformats-officedocument.drawingml.chartshapes+xml"/>
  <Override PartName="/xl/charts/chart98.xml" ContentType="application/vnd.openxmlformats-officedocument.drawingml.chart+xml"/>
  <Override PartName="/xl/drawings/drawing102.xml" ContentType="application/vnd.openxmlformats-officedocument.drawingml.chartshapes+xml"/>
  <Override PartName="/xl/charts/chart99.xml" ContentType="application/vnd.openxmlformats-officedocument.drawingml.chart+xml"/>
  <Override PartName="/xl/drawings/drawing103.xml" ContentType="application/vnd.openxmlformats-officedocument.drawingml.chartshapes+xml"/>
  <Override PartName="/xl/charts/chart100.xml" ContentType="application/vnd.openxmlformats-officedocument.drawingml.chart+xml"/>
  <Override PartName="/xl/drawings/drawing104.xml" ContentType="application/vnd.openxmlformats-officedocument.drawingml.chartshapes+xml"/>
  <Override PartName="/xl/charts/chart101.xml" ContentType="application/vnd.openxmlformats-officedocument.drawingml.chart+xml"/>
  <Override PartName="/xl/drawings/drawing105.xml" ContentType="application/vnd.openxmlformats-officedocument.drawingml.chartshapes+xml"/>
  <Override PartName="/xl/charts/chart102.xml" ContentType="application/vnd.openxmlformats-officedocument.drawingml.chart+xml"/>
  <Override PartName="/xl/drawings/drawing106.xml" ContentType="application/vnd.openxmlformats-officedocument.drawingml.chartshapes+xml"/>
  <Override PartName="/xl/charts/chart103.xml" ContentType="application/vnd.openxmlformats-officedocument.drawingml.chart+xml"/>
  <Override PartName="/xl/drawings/drawing107.xml" ContentType="application/vnd.openxmlformats-officedocument.drawingml.chartshapes+xml"/>
  <Override PartName="/xl/charts/chart104.xml" ContentType="application/vnd.openxmlformats-officedocument.drawingml.chart+xml"/>
  <Override PartName="/xl/drawings/drawing108.xml" ContentType="application/vnd.openxmlformats-officedocument.drawingml.chartshapes+xml"/>
  <Override PartName="/xl/charts/chart105.xml" ContentType="application/vnd.openxmlformats-officedocument.drawingml.chart+xml"/>
  <Override PartName="/xl/drawings/drawing109.xml" ContentType="application/vnd.openxmlformats-officedocument.drawingml.chartshapes+xml"/>
  <Override PartName="/xl/charts/chart106.xml" ContentType="application/vnd.openxmlformats-officedocument.drawingml.chart+xml"/>
  <Override PartName="/xl/drawings/drawing110.xml" ContentType="application/vnd.openxmlformats-officedocument.drawingml.chartshapes+xml"/>
  <Override PartName="/xl/charts/chart107.xml" ContentType="application/vnd.openxmlformats-officedocument.drawingml.chart+xml"/>
  <Override PartName="/xl/drawings/drawing111.xml" ContentType="application/vnd.openxmlformats-officedocument.drawingml.chartshapes+xml"/>
  <Override PartName="/xl/charts/chart108.xml" ContentType="application/vnd.openxmlformats-officedocument.drawingml.chart+xml"/>
  <Override PartName="/xl/drawings/drawing112.xml" ContentType="application/vnd.openxmlformats-officedocument.drawingml.chartshapes+xml"/>
  <Override PartName="/xl/charts/chart109.xml" ContentType="application/vnd.openxmlformats-officedocument.drawingml.chart+xml"/>
  <Override PartName="/xl/drawings/drawing113.xml" ContentType="application/vnd.openxmlformats-officedocument.drawingml.chartshapes+xml"/>
  <Override PartName="/xl/charts/chart110.xml" ContentType="application/vnd.openxmlformats-officedocument.drawingml.chart+xml"/>
  <Override PartName="/xl/drawings/drawing114.xml" ContentType="application/vnd.openxmlformats-officedocument.drawingml.chartshapes+xml"/>
  <Override PartName="/xl/charts/chart111.xml" ContentType="application/vnd.openxmlformats-officedocument.drawingml.chart+xml"/>
  <Override PartName="/xl/drawings/drawing115.xml" ContentType="application/vnd.openxmlformats-officedocument.drawingml.chartshapes+xml"/>
  <Override PartName="/xl/charts/chart112.xml" ContentType="application/vnd.openxmlformats-officedocument.drawingml.chart+xml"/>
  <Override PartName="/xl/drawings/drawing116.xml" ContentType="application/vnd.openxmlformats-officedocument.drawingml.chartshapes+xml"/>
  <Override PartName="/xl/charts/chart113.xml" ContentType="application/vnd.openxmlformats-officedocument.drawingml.chart+xml"/>
  <Override PartName="/xl/drawings/drawing117.xml" ContentType="application/vnd.openxmlformats-officedocument.drawingml.chartshapes+xml"/>
  <Override PartName="/xl/charts/chart114.xml" ContentType="application/vnd.openxmlformats-officedocument.drawingml.chart+xml"/>
  <Override PartName="/xl/drawings/drawing118.xml" ContentType="application/vnd.openxmlformats-officedocument.drawingml.chartshapes+xml"/>
  <Override PartName="/xl/charts/chart115.xml" ContentType="application/vnd.openxmlformats-officedocument.drawingml.chart+xml"/>
  <Override PartName="/xl/drawings/drawing119.xml" ContentType="application/vnd.openxmlformats-officedocument.drawingml.chartshapes+xml"/>
  <Override PartName="/xl/charts/chart116.xml" ContentType="application/vnd.openxmlformats-officedocument.drawingml.chart+xml"/>
  <Override PartName="/xl/drawings/drawing120.xml" ContentType="application/vnd.openxmlformats-officedocument.drawingml.chartshapes+xml"/>
  <Override PartName="/xl/charts/chart117.xml" ContentType="application/vnd.openxmlformats-officedocument.drawingml.chart+xml"/>
  <Override PartName="/xl/drawings/drawing121.xml" ContentType="application/vnd.openxmlformats-officedocument.drawingml.chartshapes+xml"/>
  <Override PartName="/xl/charts/chart118.xml" ContentType="application/vnd.openxmlformats-officedocument.drawingml.chart+xml"/>
  <Override PartName="/xl/drawings/drawing122.xml" ContentType="application/vnd.openxmlformats-officedocument.drawingml.chartshapes+xml"/>
  <Override PartName="/xl/charts/chart119.xml" ContentType="application/vnd.openxmlformats-officedocument.drawingml.chart+xml"/>
  <Override PartName="/xl/drawings/drawing123.xml" ContentType="application/vnd.openxmlformats-officedocument.drawingml.chartshapes+xml"/>
  <Override PartName="/xl/charts/chart120.xml" ContentType="application/vnd.openxmlformats-officedocument.drawingml.chart+xml"/>
  <Override PartName="/xl/drawings/drawing124.xml" ContentType="application/vnd.openxmlformats-officedocument.drawingml.chartshapes+xml"/>
  <Override PartName="/xl/charts/chart121.xml" ContentType="application/vnd.openxmlformats-officedocument.drawingml.chart+xml"/>
  <Override PartName="/xl/drawings/drawing125.xml" ContentType="application/vnd.openxmlformats-officedocument.drawingml.chartshapes+xml"/>
  <Override PartName="/xl/charts/chart122.xml" ContentType="application/vnd.openxmlformats-officedocument.drawingml.chart+xml"/>
  <Override PartName="/xl/drawings/drawing126.xml" ContentType="application/vnd.openxmlformats-officedocument.drawingml.chartshapes+xml"/>
  <Override PartName="/xl/charts/chart123.xml" ContentType="application/vnd.openxmlformats-officedocument.drawingml.chart+xml"/>
  <Override PartName="/xl/drawings/drawing127.xml" ContentType="application/vnd.openxmlformats-officedocument.drawingml.chartshapes+xml"/>
  <Override PartName="/xl/charts/chart124.xml" ContentType="application/vnd.openxmlformats-officedocument.drawingml.chart+xml"/>
  <Override PartName="/xl/drawings/drawing128.xml" ContentType="application/vnd.openxmlformats-officedocument.drawingml.chartshapes+xml"/>
  <Override PartName="/xl/charts/chart125.xml" ContentType="application/vnd.openxmlformats-officedocument.drawingml.chart+xml"/>
  <Override PartName="/xl/drawings/drawing129.xml" ContentType="application/vnd.openxmlformats-officedocument.drawingml.chartshapes+xml"/>
  <Override PartName="/xl/charts/chart126.xml" ContentType="application/vnd.openxmlformats-officedocument.drawingml.chart+xml"/>
  <Override PartName="/xl/drawings/drawing130.xml" ContentType="application/vnd.openxmlformats-officedocument.drawingml.chartshapes+xml"/>
  <Override PartName="/xl/charts/chart127.xml" ContentType="application/vnd.openxmlformats-officedocument.drawingml.chart+xml"/>
  <Override PartName="/xl/drawings/drawing131.xml" ContentType="application/vnd.openxmlformats-officedocument.drawingml.chartshapes+xml"/>
  <Override PartName="/xl/charts/chart128.xml" ContentType="application/vnd.openxmlformats-officedocument.drawingml.chart+xml"/>
  <Override PartName="/xl/drawings/drawing132.xml" ContentType="application/vnd.openxmlformats-officedocument.drawingml.chartshapes+xml"/>
  <Override PartName="/xl/charts/chart129.xml" ContentType="application/vnd.openxmlformats-officedocument.drawingml.chart+xml"/>
  <Override PartName="/xl/drawings/drawing133.xml" ContentType="application/vnd.openxmlformats-officedocument.drawingml.chartshapes+xml"/>
  <Override PartName="/xl/charts/chart130.xml" ContentType="application/vnd.openxmlformats-officedocument.drawingml.chart+xml"/>
  <Override PartName="/xl/drawings/drawing134.xml" ContentType="application/vnd.openxmlformats-officedocument.drawingml.chartshapes+xml"/>
  <Override PartName="/xl/charts/chart131.xml" ContentType="application/vnd.openxmlformats-officedocument.drawingml.chart+xml"/>
  <Override PartName="/xl/drawings/drawing135.xml" ContentType="application/vnd.openxmlformats-officedocument.drawingml.chartshapes+xml"/>
  <Override PartName="/xl/charts/chart132.xml" ContentType="application/vnd.openxmlformats-officedocument.drawingml.chart+xml"/>
  <Override PartName="/xl/drawings/drawing136.xml" ContentType="application/vnd.openxmlformats-officedocument.drawingml.chartshapes+xml"/>
  <Override PartName="/xl/charts/chart133.xml" ContentType="application/vnd.openxmlformats-officedocument.drawingml.chart+xml"/>
  <Override PartName="/xl/drawings/drawing137.xml" ContentType="application/vnd.openxmlformats-officedocument.drawingml.chartshapes+xml"/>
  <Override PartName="/xl/charts/chart134.xml" ContentType="application/vnd.openxmlformats-officedocument.drawingml.chart+xml"/>
  <Override PartName="/xl/drawings/drawing138.xml" ContentType="application/vnd.openxmlformats-officedocument.drawingml.chartshapes+xml"/>
  <Override PartName="/xl/charts/chart135.xml" ContentType="application/vnd.openxmlformats-officedocument.drawingml.chart+xml"/>
  <Override PartName="/xl/drawings/drawing139.xml" ContentType="application/vnd.openxmlformats-officedocument.drawingml.chartshapes+xml"/>
  <Override PartName="/xl/charts/chart136.xml" ContentType="application/vnd.openxmlformats-officedocument.drawingml.chart+xml"/>
  <Override PartName="/xl/drawings/drawing140.xml" ContentType="application/vnd.openxmlformats-officedocument.drawingml.chartshapes+xml"/>
  <Override PartName="/xl/charts/chart137.xml" ContentType="application/vnd.openxmlformats-officedocument.drawingml.chart+xml"/>
  <Override PartName="/xl/drawings/drawing141.xml" ContentType="application/vnd.openxmlformats-officedocument.drawingml.chartshapes+xml"/>
  <Override PartName="/xl/charts/chart138.xml" ContentType="application/vnd.openxmlformats-officedocument.drawingml.chart+xml"/>
  <Override PartName="/xl/drawings/drawing142.xml" ContentType="application/vnd.openxmlformats-officedocument.drawingml.chartshapes+xml"/>
  <Override PartName="/xl/charts/chart139.xml" ContentType="application/vnd.openxmlformats-officedocument.drawingml.chart+xml"/>
  <Override PartName="/xl/drawings/drawing143.xml" ContentType="application/vnd.openxmlformats-officedocument.drawingml.chartshapes+xml"/>
  <Override PartName="/xl/charts/chart140.xml" ContentType="application/vnd.openxmlformats-officedocument.drawingml.chart+xml"/>
  <Override PartName="/xl/drawings/drawing144.xml" ContentType="application/vnd.openxmlformats-officedocument.drawingml.chartshapes+xml"/>
  <Override PartName="/xl/charts/chart141.xml" ContentType="application/vnd.openxmlformats-officedocument.drawingml.chart+xml"/>
  <Override PartName="/xl/drawings/drawing145.xml" ContentType="application/vnd.openxmlformats-officedocument.drawingml.chartshapes+xml"/>
  <Override PartName="/xl/charts/chart142.xml" ContentType="application/vnd.openxmlformats-officedocument.drawingml.chart+xml"/>
  <Override PartName="/xl/drawings/drawing146.xml" ContentType="application/vnd.openxmlformats-officedocument.drawingml.chartshapes+xml"/>
  <Override PartName="/xl/charts/chart143.xml" ContentType="application/vnd.openxmlformats-officedocument.drawingml.chart+xml"/>
  <Override PartName="/xl/drawings/drawing147.xml" ContentType="application/vnd.openxmlformats-officedocument.drawingml.chartshapes+xml"/>
  <Override PartName="/xl/charts/chart144.xml" ContentType="application/vnd.openxmlformats-officedocument.drawingml.chart+xml"/>
  <Override PartName="/xl/drawings/drawing148.xml" ContentType="application/vnd.openxmlformats-officedocument.drawingml.chartshapes+xml"/>
  <Override PartName="/xl/charts/chart145.xml" ContentType="application/vnd.openxmlformats-officedocument.drawingml.chart+xml"/>
  <Override PartName="/xl/drawings/drawing149.xml" ContentType="application/vnd.openxmlformats-officedocument.drawingml.chartshapes+xml"/>
  <Override PartName="/xl/charts/chart146.xml" ContentType="application/vnd.openxmlformats-officedocument.drawingml.chart+xml"/>
  <Override PartName="/xl/drawings/drawing150.xml" ContentType="application/vnd.openxmlformats-officedocument.drawingml.chartshapes+xml"/>
  <Override PartName="/xl/charts/chart147.xml" ContentType="application/vnd.openxmlformats-officedocument.drawingml.chart+xml"/>
  <Override PartName="/xl/drawings/drawing151.xml" ContentType="application/vnd.openxmlformats-officedocument.drawingml.chartshapes+xml"/>
  <Override PartName="/xl/charts/chart148.xml" ContentType="application/vnd.openxmlformats-officedocument.drawingml.chart+xml"/>
  <Override PartName="/xl/drawings/drawing152.xml" ContentType="application/vnd.openxmlformats-officedocument.drawingml.chartshapes+xml"/>
  <Override PartName="/xl/charts/chart149.xml" ContentType="application/vnd.openxmlformats-officedocument.drawingml.chart+xml"/>
  <Override PartName="/xl/drawings/drawing153.xml" ContentType="application/vnd.openxmlformats-officedocument.drawingml.chartshapes+xml"/>
  <Override PartName="/xl/charts/chart150.xml" ContentType="application/vnd.openxmlformats-officedocument.drawingml.chart+xml"/>
  <Override PartName="/xl/drawings/drawing154.xml" ContentType="application/vnd.openxmlformats-officedocument.drawingml.chartshapes+xml"/>
  <Override PartName="/xl/charts/chart151.xml" ContentType="application/vnd.openxmlformats-officedocument.drawingml.chart+xml"/>
  <Override PartName="/xl/drawings/drawing155.xml" ContentType="application/vnd.openxmlformats-officedocument.drawingml.chartshapes+xml"/>
  <Override PartName="/xl/charts/chart152.xml" ContentType="application/vnd.openxmlformats-officedocument.drawingml.chart+xml"/>
  <Override PartName="/xl/drawings/drawing156.xml" ContentType="application/vnd.openxmlformats-officedocument.drawingml.chartshapes+xml"/>
  <Override PartName="/xl/charts/chart153.xml" ContentType="application/vnd.openxmlformats-officedocument.drawingml.chart+xml"/>
  <Override PartName="/xl/drawings/drawing157.xml" ContentType="application/vnd.openxmlformats-officedocument.drawingml.chartshapes+xml"/>
  <Override PartName="/xl/charts/chart154.xml" ContentType="application/vnd.openxmlformats-officedocument.drawingml.chart+xml"/>
  <Override PartName="/xl/drawings/drawing158.xml" ContentType="application/vnd.openxmlformats-officedocument.drawingml.chartshapes+xml"/>
  <Override PartName="/xl/charts/chart155.xml" ContentType="application/vnd.openxmlformats-officedocument.drawingml.chart+xml"/>
  <Override PartName="/xl/drawings/drawing159.xml" ContentType="application/vnd.openxmlformats-officedocument.drawingml.chartshapes+xml"/>
  <Override PartName="/xl/charts/chart156.xml" ContentType="application/vnd.openxmlformats-officedocument.drawingml.chart+xml"/>
  <Override PartName="/xl/drawings/drawing160.xml" ContentType="application/vnd.openxmlformats-officedocument.drawingml.chartshapes+xml"/>
  <Override PartName="/xl/charts/chart157.xml" ContentType="application/vnd.openxmlformats-officedocument.drawingml.chart+xml"/>
  <Override PartName="/xl/drawings/drawing161.xml" ContentType="application/vnd.openxmlformats-officedocument.drawingml.chartshapes+xml"/>
  <Override PartName="/xl/charts/chart158.xml" ContentType="application/vnd.openxmlformats-officedocument.drawingml.chart+xml"/>
  <Override PartName="/xl/drawings/drawing162.xml" ContentType="application/vnd.openxmlformats-officedocument.drawingml.chartshapes+xml"/>
  <Override PartName="/xl/charts/chart159.xml" ContentType="application/vnd.openxmlformats-officedocument.drawingml.chart+xml"/>
  <Override PartName="/xl/drawings/drawing163.xml" ContentType="application/vnd.openxmlformats-officedocument.drawingml.chartshapes+xml"/>
  <Override PartName="/xl/charts/chart160.xml" ContentType="application/vnd.openxmlformats-officedocument.drawingml.chart+xml"/>
  <Override PartName="/xl/drawings/drawing164.xml" ContentType="application/vnd.openxmlformats-officedocument.drawingml.chartshapes+xml"/>
  <Override PartName="/xl/charts/chart161.xml" ContentType="application/vnd.openxmlformats-officedocument.drawingml.chart+xml"/>
  <Override PartName="/xl/drawings/drawing165.xml" ContentType="application/vnd.openxmlformats-officedocument.drawingml.chartshapes+xml"/>
  <Override PartName="/xl/charts/chart162.xml" ContentType="application/vnd.openxmlformats-officedocument.drawingml.chart+xml"/>
  <Override PartName="/xl/drawings/drawing166.xml" ContentType="application/vnd.openxmlformats-officedocument.drawingml.chartshapes+xml"/>
  <Override PartName="/xl/charts/chart163.xml" ContentType="application/vnd.openxmlformats-officedocument.drawingml.chart+xml"/>
  <Override PartName="/xl/drawings/drawing167.xml" ContentType="application/vnd.openxmlformats-officedocument.drawingml.chartshapes+xml"/>
  <Override PartName="/xl/charts/chart164.xml" ContentType="application/vnd.openxmlformats-officedocument.drawingml.chart+xml"/>
  <Override PartName="/xl/drawings/drawing168.xml" ContentType="application/vnd.openxmlformats-officedocument.drawingml.chartshapes+xml"/>
  <Override PartName="/xl/charts/chart165.xml" ContentType="application/vnd.openxmlformats-officedocument.drawingml.chart+xml"/>
  <Override PartName="/xl/drawings/drawing169.xml" ContentType="application/vnd.openxmlformats-officedocument.drawingml.chartshapes+xml"/>
  <Override PartName="/xl/charts/chart166.xml" ContentType="application/vnd.openxmlformats-officedocument.drawingml.chart+xml"/>
  <Override PartName="/xl/drawings/drawing170.xml" ContentType="application/vnd.openxmlformats-officedocument.drawingml.chartshapes+xml"/>
  <Override PartName="/xl/charts/chart167.xml" ContentType="application/vnd.openxmlformats-officedocument.drawingml.chart+xml"/>
  <Override PartName="/xl/drawings/drawing171.xml" ContentType="application/vnd.openxmlformats-officedocument.drawingml.chartshapes+xml"/>
  <Override PartName="/xl/charts/chart168.xml" ContentType="application/vnd.openxmlformats-officedocument.drawingml.chart+xml"/>
  <Override PartName="/xl/drawings/drawing172.xml" ContentType="application/vnd.openxmlformats-officedocument.drawingml.chartshapes+xml"/>
  <Override PartName="/xl/charts/chart169.xml" ContentType="application/vnd.openxmlformats-officedocument.drawingml.chart+xml"/>
  <Override PartName="/xl/drawings/drawing173.xml" ContentType="application/vnd.openxmlformats-officedocument.drawingml.chartshapes+xml"/>
  <Override PartName="/xl/charts/chart170.xml" ContentType="application/vnd.openxmlformats-officedocument.drawingml.chart+xml"/>
  <Override PartName="/xl/drawings/drawing174.xml" ContentType="application/vnd.openxmlformats-officedocument.drawingml.chartshapes+xml"/>
  <Override PartName="/xl/charts/chart171.xml" ContentType="application/vnd.openxmlformats-officedocument.drawingml.chart+xml"/>
  <Override PartName="/xl/drawings/drawing175.xml" ContentType="application/vnd.openxmlformats-officedocument.drawingml.chartshapes+xml"/>
  <Override PartName="/xl/charts/chart172.xml" ContentType="application/vnd.openxmlformats-officedocument.drawingml.chart+xml"/>
  <Override PartName="/xl/drawings/drawing176.xml" ContentType="application/vnd.openxmlformats-officedocument.drawingml.chartshapes+xml"/>
  <Override PartName="/xl/charts/chart173.xml" ContentType="application/vnd.openxmlformats-officedocument.drawingml.chart+xml"/>
  <Override PartName="/xl/drawings/drawing177.xml" ContentType="application/vnd.openxmlformats-officedocument.drawingml.chartshapes+xml"/>
  <Override PartName="/xl/charts/chart174.xml" ContentType="application/vnd.openxmlformats-officedocument.drawingml.chart+xml"/>
  <Override PartName="/xl/drawings/drawing178.xml" ContentType="application/vnd.openxmlformats-officedocument.drawingml.chartshapes+xml"/>
  <Override PartName="/xl/charts/chart175.xml" ContentType="application/vnd.openxmlformats-officedocument.drawingml.chart+xml"/>
  <Override PartName="/xl/drawings/drawing179.xml" ContentType="application/vnd.openxmlformats-officedocument.drawingml.chartshapes+xml"/>
  <Override PartName="/xl/charts/chart176.xml" ContentType="application/vnd.openxmlformats-officedocument.drawingml.chart+xml"/>
  <Override PartName="/xl/drawings/drawing180.xml" ContentType="application/vnd.openxmlformats-officedocument.drawingml.chartshapes+xml"/>
  <Override PartName="/xl/charts/chart177.xml" ContentType="application/vnd.openxmlformats-officedocument.drawingml.chart+xml"/>
  <Override PartName="/xl/drawings/drawing181.xml" ContentType="application/vnd.openxmlformats-officedocument.drawingml.chartshapes+xml"/>
  <Override PartName="/xl/charts/chart178.xml" ContentType="application/vnd.openxmlformats-officedocument.drawingml.chart+xml"/>
  <Override PartName="/xl/drawings/drawing182.xml" ContentType="application/vnd.openxmlformats-officedocument.drawingml.chartshapes+xml"/>
  <Override PartName="/xl/charts/chart179.xml" ContentType="application/vnd.openxmlformats-officedocument.drawingml.chart+xml"/>
  <Override PartName="/xl/drawings/drawing183.xml" ContentType="application/vnd.openxmlformats-officedocument.drawingml.chartshapes+xml"/>
  <Override PartName="/xl/charts/chart180.xml" ContentType="application/vnd.openxmlformats-officedocument.drawingml.chart+xml"/>
  <Override PartName="/xl/drawings/drawing184.xml" ContentType="application/vnd.openxmlformats-officedocument.drawingml.chartshapes+xml"/>
  <Override PartName="/xl/charts/chart181.xml" ContentType="application/vnd.openxmlformats-officedocument.drawingml.chart+xml"/>
  <Override PartName="/xl/drawings/drawing185.xml" ContentType="application/vnd.openxmlformats-officedocument.drawingml.chartshapes+xml"/>
  <Override PartName="/xl/charts/chart182.xml" ContentType="application/vnd.openxmlformats-officedocument.drawingml.chart+xml"/>
  <Override PartName="/xl/drawings/drawing186.xml" ContentType="application/vnd.openxmlformats-officedocument.drawingml.chartshapes+xml"/>
  <Override PartName="/xl/charts/chart183.xml" ContentType="application/vnd.openxmlformats-officedocument.drawingml.chart+xml"/>
  <Override PartName="/xl/drawings/drawing187.xml" ContentType="application/vnd.openxmlformats-officedocument.drawingml.chartshapes+xml"/>
  <Override PartName="/xl/charts/chart184.xml" ContentType="application/vnd.openxmlformats-officedocument.drawingml.chart+xml"/>
  <Override PartName="/xl/drawings/drawing188.xml" ContentType="application/vnd.openxmlformats-officedocument.drawingml.chartshapes+xml"/>
  <Override PartName="/xl/charts/chart185.xml" ContentType="application/vnd.openxmlformats-officedocument.drawingml.chart+xml"/>
  <Override PartName="/xl/drawings/drawing189.xml" ContentType="application/vnd.openxmlformats-officedocument.drawingml.chartshapes+xml"/>
  <Override PartName="/xl/charts/chart186.xml" ContentType="application/vnd.openxmlformats-officedocument.drawingml.chart+xml"/>
  <Override PartName="/xl/drawings/drawing190.xml" ContentType="application/vnd.openxmlformats-officedocument.drawingml.chartshapes+xml"/>
  <Override PartName="/xl/charts/chart187.xml" ContentType="application/vnd.openxmlformats-officedocument.drawingml.chart+xml"/>
  <Override PartName="/xl/drawings/drawing191.xml" ContentType="application/vnd.openxmlformats-officedocument.drawingml.chartshapes+xml"/>
  <Override PartName="/xl/charts/chart188.xml" ContentType="application/vnd.openxmlformats-officedocument.drawingml.chart+xml"/>
  <Override PartName="/xl/drawings/drawing192.xml" ContentType="application/vnd.openxmlformats-officedocument.drawingml.chartshapes+xml"/>
  <Override PartName="/xl/charts/chart189.xml" ContentType="application/vnd.openxmlformats-officedocument.drawingml.chart+xml"/>
  <Override PartName="/xl/drawings/drawing193.xml" ContentType="application/vnd.openxmlformats-officedocument.drawingml.chartshapes+xml"/>
  <Override PartName="/xl/charts/chart190.xml" ContentType="application/vnd.openxmlformats-officedocument.drawingml.chart+xml"/>
  <Override PartName="/xl/drawings/drawing194.xml" ContentType="application/vnd.openxmlformats-officedocument.drawingml.chartshapes+xml"/>
  <Override PartName="/xl/charts/chart191.xml" ContentType="application/vnd.openxmlformats-officedocument.drawingml.chart+xml"/>
  <Override PartName="/xl/drawings/drawing195.xml" ContentType="application/vnd.openxmlformats-officedocument.drawingml.chartshapes+xml"/>
  <Override PartName="/xl/charts/chart192.xml" ContentType="application/vnd.openxmlformats-officedocument.drawingml.chart+xml"/>
  <Override PartName="/xl/drawings/drawing196.xml" ContentType="application/vnd.openxmlformats-officedocument.drawingml.chartshapes+xml"/>
  <Override PartName="/xl/charts/chart193.xml" ContentType="application/vnd.openxmlformats-officedocument.drawingml.chart+xml"/>
  <Override PartName="/xl/drawings/drawing197.xml" ContentType="application/vnd.openxmlformats-officedocument.drawingml.chartshapes+xml"/>
  <Override PartName="/xl/charts/chart194.xml" ContentType="application/vnd.openxmlformats-officedocument.drawingml.chart+xml"/>
  <Override PartName="/xl/drawings/drawing198.xml" ContentType="application/vnd.openxmlformats-officedocument.drawingml.chartshapes+xml"/>
  <Override PartName="/xl/charts/chart195.xml" ContentType="application/vnd.openxmlformats-officedocument.drawingml.chart+xml"/>
  <Override PartName="/xl/drawings/drawing199.xml" ContentType="application/vnd.openxmlformats-officedocument.drawingml.chartshapes+xml"/>
  <Override PartName="/xl/charts/chart196.xml" ContentType="application/vnd.openxmlformats-officedocument.drawingml.chart+xml"/>
  <Override PartName="/xl/drawings/drawing200.xml" ContentType="application/vnd.openxmlformats-officedocument.drawingml.chartshapes+xml"/>
  <Override PartName="/xl/charts/chart197.xml" ContentType="application/vnd.openxmlformats-officedocument.drawingml.chart+xml"/>
  <Override PartName="/xl/drawings/drawing201.xml" ContentType="application/vnd.openxmlformats-officedocument.drawingml.chartshapes+xml"/>
  <Override PartName="/xl/charts/chart198.xml" ContentType="application/vnd.openxmlformats-officedocument.drawingml.chart+xml"/>
  <Override PartName="/xl/drawings/drawing202.xml" ContentType="application/vnd.openxmlformats-officedocument.drawingml.chartshapes+xml"/>
  <Override PartName="/xl/charts/chart199.xml" ContentType="application/vnd.openxmlformats-officedocument.drawingml.chart+xml"/>
  <Override PartName="/xl/drawings/drawing203.xml" ContentType="application/vnd.openxmlformats-officedocument.drawingml.chartshapes+xml"/>
  <Override PartName="/xl/charts/chart200.xml" ContentType="application/vnd.openxmlformats-officedocument.drawingml.chart+xml"/>
  <Override PartName="/xl/drawings/drawing204.xml" ContentType="application/vnd.openxmlformats-officedocument.drawingml.chartshapes+xml"/>
  <Override PartName="/xl/charts/chart201.xml" ContentType="application/vnd.openxmlformats-officedocument.drawingml.chart+xml"/>
  <Override PartName="/xl/drawings/drawing205.xml" ContentType="application/vnd.openxmlformats-officedocument.drawingml.chartshapes+xml"/>
  <Override PartName="/xl/charts/chart202.xml" ContentType="application/vnd.openxmlformats-officedocument.drawingml.chart+xml"/>
  <Override PartName="/xl/drawings/drawing206.xml" ContentType="application/vnd.openxmlformats-officedocument.drawingml.chartshapes+xml"/>
  <Override PartName="/xl/charts/chart203.xml" ContentType="application/vnd.openxmlformats-officedocument.drawingml.chart+xml"/>
  <Override PartName="/xl/drawings/drawing207.xml" ContentType="application/vnd.openxmlformats-officedocument.drawingml.chartshapes+xml"/>
  <Override PartName="/xl/charts/chart204.xml" ContentType="application/vnd.openxmlformats-officedocument.drawingml.chart+xml"/>
  <Override PartName="/xl/drawings/drawing208.xml" ContentType="application/vnd.openxmlformats-officedocument.drawingml.chartshapes+xml"/>
  <Override PartName="/xl/charts/chart205.xml" ContentType="application/vnd.openxmlformats-officedocument.drawingml.chart+xml"/>
  <Override PartName="/xl/drawings/drawing209.xml" ContentType="application/vnd.openxmlformats-officedocument.drawingml.chartshapes+xml"/>
  <Override PartName="/xl/charts/chart206.xml" ContentType="application/vnd.openxmlformats-officedocument.drawingml.chart+xml"/>
  <Override PartName="/xl/drawings/drawing210.xml" ContentType="application/vnd.openxmlformats-officedocument.drawingml.chartshapes+xml"/>
  <Override PartName="/xl/charts/chart207.xml" ContentType="application/vnd.openxmlformats-officedocument.drawingml.chart+xml"/>
  <Override PartName="/xl/drawings/drawing211.xml" ContentType="application/vnd.openxmlformats-officedocument.drawingml.chartshapes+xml"/>
  <Override PartName="/xl/charts/chart208.xml" ContentType="application/vnd.openxmlformats-officedocument.drawingml.chart+xml"/>
  <Override PartName="/xl/drawings/drawing212.xml" ContentType="application/vnd.openxmlformats-officedocument.drawingml.chartshapes+xml"/>
  <Override PartName="/xl/charts/chart209.xml" ContentType="application/vnd.openxmlformats-officedocument.drawingml.chart+xml"/>
  <Override PartName="/xl/drawings/drawing213.xml" ContentType="application/vnd.openxmlformats-officedocument.drawingml.chartshapes+xml"/>
  <Override PartName="/xl/charts/chart210.xml" ContentType="application/vnd.openxmlformats-officedocument.drawingml.chart+xml"/>
  <Override PartName="/xl/drawings/drawing214.xml" ContentType="application/vnd.openxmlformats-officedocument.drawingml.chartshapes+xml"/>
  <Override PartName="/xl/charts/chart211.xml" ContentType="application/vnd.openxmlformats-officedocument.drawingml.chart+xml"/>
  <Override PartName="/xl/drawings/drawing215.xml" ContentType="application/vnd.openxmlformats-officedocument.drawingml.chartshapes+xml"/>
  <Override PartName="/xl/charts/chart212.xml" ContentType="application/vnd.openxmlformats-officedocument.drawingml.chart+xml"/>
  <Override PartName="/xl/drawings/drawing216.xml" ContentType="application/vnd.openxmlformats-officedocument.drawingml.chartshapes+xml"/>
  <Override PartName="/xl/charts/chart213.xml" ContentType="application/vnd.openxmlformats-officedocument.drawingml.chart+xml"/>
  <Override PartName="/xl/drawings/drawing217.xml" ContentType="application/vnd.openxmlformats-officedocument.drawingml.chartshapes+xml"/>
  <Override PartName="/xl/charts/chart214.xml" ContentType="application/vnd.openxmlformats-officedocument.drawingml.chart+xml"/>
  <Override PartName="/xl/drawings/drawing218.xml" ContentType="application/vnd.openxmlformats-officedocument.drawingml.chartshapes+xml"/>
  <Override PartName="/xl/charts/chart215.xml" ContentType="application/vnd.openxmlformats-officedocument.drawingml.chart+xml"/>
  <Override PartName="/xl/drawings/drawing219.xml" ContentType="application/vnd.openxmlformats-officedocument.drawingml.chartshapes+xml"/>
  <Override PartName="/xl/charts/chart216.xml" ContentType="application/vnd.openxmlformats-officedocument.drawingml.chart+xml"/>
  <Override PartName="/xl/drawings/drawing220.xml" ContentType="application/vnd.openxmlformats-officedocument.drawingml.chartshapes+xml"/>
  <Override PartName="/xl/charts/chart217.xml" ContentType="application/vnd.openxmlformats-officedocument.drawingml.chart+xml"/>
  <Override PartName="/xl/drawings/drawing221.xml" ContentType="application/vnd.openxmlformats-officedocument.drawingml.chartshapes+xml"/>
  <Override PartName="/xl/charts/chart218.xml" ContentType="application/vnd.openxmlformats-officedocument.drawingml.chart+xml"/>
  <Override PartName="/xl/drawings/drawing222.xml" ContentType="application/vnd.openxmlformats-officedocument.drawingml.chartshapes+xml"/>
  <Override PartName="/xl/charts/chart219.xml" ContentType="application/vnd.openxmlformats-officedocument.drawingml.chart+xml"/>
  <Override PartName="/xl/drawings/drawing223.xml" ContentType="application/vnd.openxmlformats-officedocument.drawingml.chartshapes+xml"/>
  <Override PartName="/xl/charts/chart220.xml" ContentType="application/vnd.openxmlformats-officedocument.drawingml.chart+xml"/>
  <Override PartName="/xl/drawings/drawing224.xml" ContentType="application/vnd.openxmlformats-officedocument.drawingml.chartshapes+xml"/>
  <Override PartName="/xl/charts/chart221.xml" ContentType="application/vnd.openxmlformats-officedocument.drawingml.chart+xml"/>
  <Override PartName="/xl/drawings/drawing225.xml" ContentType="application/vnd.openxmlformats-officedocument.drawingml.chartshapes+xml"/>
  <Override PartName="/xl/charts/chart222.xml" ContentType="application/vnd.openxmlformats-officedocument.drawingml.chart+xml"/>
  <Override PartName="/xl/drawings/drawing226.xml" ContentType="application/vnd.openxmlformats-officedocument.drawingml.chartshapes+xml"/>
  <Override PartName="/xl/charts/chart223.xml" ContentType="application/vnd.openxmlformats-officedocument.drawingml.chart+xml"/>
  <Override PartName="/xl/drawings/drawing227.xml" ContentType="application/vnd.openxmlformats-officedocument.drawingml.chartshapes+xml"/>
  <Override PartName="/xl/charts/chart224.xml" ContentType="application/vnd.openxmlformats-officedocument.drawingml.chart+xml"/>
  <Override PartName="/xl/drawings/drawing228.xml" ContentType="application/vnd.openxmlformats-officedocument.drawingml.chartshapes+xml"/>
  <Override PartName="/xl/charts/chart225.xml" ContentType="application/vnd.openxmlformats-officedocument.drawingml.chart+xml"/>
  <Override PartName="/xl/drawings/drawing229.xml" ContentType="application/vnd.openxmlformats-officedocument.drawingml.chartshapes+xml"/>
  <Override PartName="/xl/charts/chart226.xml" ContentType="application/vnd.openxmlformats-officedocument.drawingml.chart+xml"/>
  <Override PartName="/xl/drawings/drawing230.xml" ContentType="application/vnd.openxmlformats-officedocument.drawingml.chartshapes+xml"/>
  <Override PartName="/xl/charts/chart227.xml" ContentType="application/vnd.openxmlformats-officedocument.drawingml.chart+xml"/>
  <Override PartName="/xl/drawings/drawing231.xml" ContentType="application/vnd.openxmlformats-officedocument.drawingml.chartshapes+xml"/>
  <Override PartName="/xl/charts/chart228.xml" ContentType="application/vnd.openxmlformats-officedocument.drawingml.chart+xml"/>
  <Override PartName="/xl/drawings/drawing232.xml" ContentType="application/vnd.openxmlformats-officedocument.drawingml.chartshapes+xml"/>
  <Override PartName="/xl/charts/chart229.xml" ContentType="application/vnd.openxmlformats-officedocument.drawingml.chart+xml"/>
  <Override PartName="/xl/drawings/drawing233.xml" ContentType="application/vnd.openxmlformats-officedocument.drawingml.chartshapes+xml"/>
  <Override PartName="/xl/charts/chart230.xml" ContentType="application/vnd.openxmlformats-officedocument.drawingml.chart+xml"/>
  <Override PartName="/xl/drawings/drawing234.xml" ContentType="application/vnd.openxmlformats-officedocument.drawingml.chartshapes+xml"/>
  <Override PartName="/xl/charts/chart231.xml" ContentType="application/vnd.openxmlformats-officedocument.drawingml.chart+xml"/>
  <Override PartName="/xl/drawings/drawing235.xml" ContentType="application/vnd.openxmlformats-officedocument.drawingml.chartshapes+xml"/>
  <Override PartName="/xl/charts/chart232.xml" ContentType="application/vnd.openxmlformats-officedocument.drawingml.chart+xml"/>
  <Override PartName="/xl/drawings/drawing236.xml" ContentType="application/vnd.openxmlformats-officedocument.drawingml.chartshapes+xml"/>
  <Override PartName="/xl/charts/chart233.xml" ContentType="application/vnd.openxmlformats-officedocument.drawingml.chart+xml"/>
  <Override PartName="/xl/drawings/drawing237.xml" ContentType="application/vnd.openxmlformats-officedocument.drawingml.chartshapes+xml"/>
  <Override PartName="/xl/charts/chart234.xml" ContentType="application/vnd.openxmlformats-officedocument.drawingml.chart+xml"/>
  <Override PartName="/xl/drawings/drawing238.xml" ContentType="application/vnd.openxmlformats-officedocument.drawingml.chartshapes+xml"/>
  <Override PartName="/xl/charts/chart235.xml" ContentType="application/vnd.openxmlformats-officedocument.drawingml.chart+xml"/>
  <Override PartName="/xl/drawings/drawing239.xml" ContentType="application/vnd.openxmlformats-officedocument.drawingml.chartshapes+xml"/>
  <Override PartName="/xl/charts/chart236.xml" ContentType="application/vnd.openxmlformats-officedocument.drawingml.chart+xml"/>
  <Override PartName="/xl/drawings/drawing240.xml" ContentType="application/vnd.openxmlformats-officedocument.drawingml.chartshapes+xml"/>
  <Override PartName="/xl/charts/chart237.xml" ContentType="application/vnd.openxmlformats-officedocument.drawingml.chart+xml"/>
  <Override PartName="/xl/drawings/drawing241.xml" ContentType="application/vnd.openxmlformats-officedocument.drawingml.chartshapes+xml"/>
  <Override PartName="/xl/charts/chart238.xml" ContentType="application/vnd.openxmlformats-officedocument.drawingml.chart+xml"/>
  <Override PartName="/xl/drawings/drawing242.xml" ContentType="application/vnd.openxmlformats-officedocument.drawingml.chartshapes+xml"/>
  <Override PartName="/xl/charts/chart239.xml" ContentType="application/vnd.openxmlformats-officedocument.drawingml.chart+xml"/>
  <Override PartName="/xl/drawings/drawing243.xml" ContentType="application/vnd.openxmlformats-officedocument.drawingml.chartshapes+xml"/>
  <Override PartName="/xl/charts/chart240.xml" ContentType="application/vnd.openxmlformats-officedocument.drawingml.chart+xml"/>
  <Override PartName="/xl/drawings/drawing244.xml" ContentType="application/vnd.openxmlformats-officedocument.drawingml.chartshapes+xml"/>
  <Override PartName="/xl/charts/chart241.xml" ContentType="application/vnd.openxmlformats-officedocument.drawingml.chart+xml"/>
  <Override PartName="/xl/drawings/drawing245.xml" ContentType="application/vnd.openxmlformats-officedocument.drawingml.chartshapes+xml"/>
  <Override PartName="/xl/charts/chart242.xml" ContentType="application/vnd.openxmlformats-officedocument.drawingml.chart+xml"/>
  <Override PartName="/xl/drawings/drawing246.xml" ContentType="application/vnd.openxmlformats-officedocument.drawingml.chartshapes+xml"/>
  <Override PartName="/xl/charts/chart243.xml" ContentType="application/vnd.openxmlformats-officedocument.drawingml.chart+xml"/>
  <Override PartName="/xl/drawings/drawing247.xml" ContentType="application/vnd.openxmlformats-officedocument.drawingml.chartshapes+xml"/>
  <Override PartName="/xl/charts/chart244.xml" ContentType="application/vnd.openxmlformats-officedocument.drawingml.chart+xml"/>
  <Override PartName="/xl/drawings/drawing248.xml" ContentType="application/vnd.openxmlformats-officedocument.drawingml.chartshapes+xml"/>
  <Override PartName="/xl/charts/chart245.xml" ContentType="application/vnd.openxmlformats-officedocument.drawingml.chart+xml"/>
  <Override PartName="/xl/drawings/drawing249.xml" ContentType="application/vnd.openxmlformats-officedocument.drawingml.chartshapes+xml"/>
  <Override PartName="/xl/charts/chart246.xml" ContentType="application/vnd.openxmlformats-officedocument.drawingml.chart+xml"/>
  <Override PartName="/xl/drawings/drawing250.xml" ContentType="application/vnd.openxmlformats-officedocument.drawingml.chartshapes+xml"/>
  <Override PartName="/xl/charts/chart247.xml" ContentType="application/vnd.openxmlformats-officedocument.drawingml.chart+xml"/>
  <Override PartName="/xl/drawings/drawing251.xml" ContentType="application/vnd.openxmlformats-officedocument.drawingml.chartshapes+xml"/>
  <Override PartName="/xl/charts/chart248.xml" ContentType="application/vnd.openxmlformats-officedocument.drawingml.chart+xml"/>
  <Override PartName="/xl/drawings/drawing252.xml" ContentType="application/vnd.openxmlformats-officedocument.drawingml.chartshapes+xml"/>
  <Override PartName="/xl/charts/chart249.xml" ContentType="application/vnd.openxmlformats-officedocument.drawingml.chart+xml"/>
  <Override PartName="/xl/drawings/drawing253.xml" ContentType="application/vnd.openxmlformats-officedocument.drawingml.chartshapes+xml"/>
  <Override PartName="/xl/charts/chart250.xml" ContentType="application/vnd.openxmlformats-officedocument.drawingml.chart+xml"/>
  <Override PartName="/xl/drawings/drawing254.xml" ContentType="application/vnd.openxmlformats-officedocument.drawingml.chartshapes+xml"/>
  <Override PartName="/xl/charts/chart251.xml" ContentType="application/vnd.openxmlformats-officedocument.drawingml.chart+xml"/>
  <Override PartName="/xl/drawings/drawing255.xml" ContentType="application/vnd.openxmlformats-officedocument.drawingml.chartshapes+xml"/>
  <Override PartName="/xl/charts/chart252.xml" ContentType="application/vnd.openxmlformats-officedocument.drawingml.chart+xml"/>
  <Override PartName="/xl/drawings/drawing256.xml" ContentType="application/vnd.openxmlformats-officedocument.drawingml.chartshapes+xml"/>
  <Override PartName="/xl/charts/chart253.xml" ContentType="application/vnd.openxmlformats-officedocument.drawingml.chart+xml"/>
  <Override PartName="/xl/drawings/drawing257.xml" ContentType="application/vnd.openxmlformats-officedocument.drawingml.chartshapes+xml"/>
  <Override PartName="/xl/charts/chart254.xml" ContentType="application/vnd.openxmlformats-officedocument.drawingml.chart+xml"/>
  <Override PartName="/xl/drawings/drawing258.xml" ContentType="application/vnd.openxmlformats-officedocument.drawingml.chartshapes+xml"/>
  <Override PartName="/xl/charts/chart255.xml" ContentType="application/vnd.openxmlformats-officedocument.drawingml.chart+xml"/>
  <Override PartName="/xl/drawings/drawing259.xml" ContentType="application/vnd.openxmlformats-officedocument.drawingml.chartshapes+xml"/>
  <Override PartName="/xl/charts/chart256.xml" ContentType="application/vnd.openxmlformats-officedocument.drawingml.chart+xml"/>
  <Override PartName="/xl/drawings/drawing260.xml" ContentType="application/vnd.openxmlformats-officedocument.drawingml.chartshapes+xml"/>
  <Override PartName="/xl/charts/chart257.xml" ContentType="application/vnd.openxmlformats-officedocument.drawingml.chart+xml"/>
  <Override PartName="/xl/drawings/drawing261.xml" ContentType="application/vnd.openxmlformats-officedocument.drawingml.chartshapes+xml"/>
  <Override PartName="/xl/charts/chart258.xml" ContentType="application/vnd.openxmlformats-officedocument.drawingml.chart+xml"/>
  <Override PartName="/xl/drawings/drawing262.xml" ContentType="application/vnd.openxmlformats-officedocument.drawingml.chartshapes+xml"/>
  <Override PartName="/xl/charts/chart259.xml" ContentType="application/vnd.openxmlformats-officedocument.drawingml.chart+xml"/>
  <Override PartName="/xl/drawings/drawing263.xml" ContentType="application/vnd.openxmlformats-officedocument.drawingml.chartshapes+xml"/>
  <Override PartName="/xl/charts/chart260.xml" ContentType="application/vnd.openxmlformats-officedocument.drawingml.chart+xml"/>
  <Override PartName="/xl/drawings/drawing264.xml" ContentType="application/vnd.openxmlformats-officedocument.drawingml.chartshapes+xml"/>
  <Override PartName="/xl/charts/chart261.xml" ContentType="application/vnd.openxmlformats-officedocument.drawingml.chart+xml"/>
  <Override PartName="/xl/drawings/drawing265.xml" ContentType="application/vnd.openxmlformats-officedocument.drawingml.chartshapes+xml"/>
  <Override PartName="/xl/charts/chart262.xml" ContentType="application/vnd.openxmlformats-officedocument.drawingml.chart+xml"/>
  <Override PartName="/xl/drawings/drawing266.xml" ContentType="application/vnd.openxmlformats-officedocument.drawingml.chartshapes+xml"/>
  <Override PartName="/xl/charts/chart263.xml" ContentType="application/vnd.openxmlformats-officedocument.drawingml.chart+xml"/>
  <Override PartName="/xl/drawings/drawing267.xml" ContentType="application/vnd.openxmlformats-officedocument.drawingml.chartshapes+xml"/>
  <Override PartName="/xl/charts/chart264.xml" ContentType="application/vnd.openxmlformats-officedocument.drawingml.chart+xml"/>
  <Override PartName="/xl/drawings/drawing268.xml" ContentType="application/vnd.openxmlformats-officedocument.drawingml.chartshapes+xml"/>
  <Override PartName="/xl/charts/chart265.xml" ContentType="application/vnd.openxmlformats-officedocument.drawingml.chart+xml"/>
  <Override PartName="/xl/drawings/drawing269.xml" ContentType="application/vnd.openxmlformats-officedocument.drawingml.chartshapes+xml"/>
  <Override PartName="/xl/charts/chart266.xml" ContentType="application/vnd.openxmlformats-officedocument.drawingml.chart+xml"/>
  <Override PartName="/xl/drawings/drawing270.xml" ContentType="application/vnd.openxmlformats-officedocument.drawingml.chartshapes+xml"/>
  <Override PartName="/xl/charts/chart267.xml" ContentType="application/vnd.openxmlformats-officedocument.drawingml.chart+xml"/>
  <Override PartName="/xl/drawings/drawing271.xml" ContentType="application/vnd.openxmlformats-officedocument.drawingml.chartshapes+xml"/>
  <Override PartName="/xl/charts/chart268.xml" ContentType="application/vnd.openxmlformats-officedocument.drawingml.chart+xml"/>
  <Override PartName="/xl/drawings/drawing272.xml" ContentType="application/vnd.openxmlformats-officedocument.drawingml.chartshapes+xml"/>
  <Override PartName="/xl/charts/chart269.xml" ContentType="application/vnd.openxmlformats-officedocument.drawingml.chart+xml"/>
  <Override PartName="/xl/drawings/drawing273.xml" ContentType="application/vnd.openxmlformats-officedocument.drawingml.chartshapes+xml"/>
  <Override PartName="/xl/charts/chart270.xml" ContentType="application/vnd.openxmlformats-officedocument.drawingml.chart+xml"/>
  <Override PartName="/xl/drawings/drawing274.xml" ContentType="application/vnd.openxmlformats-officedocument.drawingml.chartshapes+xml"/>
  <Override PartName="/xl/charts/chart271.xml" ContentType="application/vnd.openxmlformats-officedocument.drawingml.chart+xml"/>
  <Override PartName="/xl/drawings/drawing275.xml" ContentType="application/vnd.openxmlformats-officedocument.drawingml.chartshapes+xml"/>
  <Override PartName="/xl/charts/chart272.xml" ContentType="application/vnd.openxmlformats-officedocument.drawingml.chart+xml"/>
  <Override PartName="/xl/drawings/drawing276.xml" ContentType="application/vnd.openxmlformats-officedocument.drawingml.chartshapes+xml"/>
  <Override PartName="/xl/charts/chart273.xml" ContentType="application/vnd.openxmlformats-officedocument.drawingml.chart+xml"/>
  <Override PartName="/xl/drawings/drawing277.xml" ContentType="application/vnd.openxmlformats-officedocument.drawingml.chartshapes+xml"/>
  <Override PartName="/xl/charts/chart274.xml" ContentType="application/vnd.openxmlformats-officedocument.drawingml.chart+xml"/>
  <Override PartName="/xl/drawings/drawing278.xml" ContentType="application/vnd.openxmlformats-officedocument.drawingml.chartshapes+xml"/>
  <Override PartName="/xl/charts/chart275.xml" ContentType="application/vnd.openxmlformats-officedocument.drawingml.chart+xml"/>
  <Override PartName="/xl/drawings/drawing279.xml" ContentType="application/vnd.openxmlformats-officedocument.drawingml.chartshapes+xml"/>
  <Override PartName="/xl/charts/chart276.xml" ContentType="application/vnd.openxmlformats-officedocument.drawingml.chart+xml"/>
  <Override PartName="/xl/drawings/drawing280.xml" ContentType="application/vnd.openxmlformats-officedocument.drawingml.chartshapes+xml"/>
  <Override PartName="/xl/charts/chart277.xml" ContentType="application/vnd.openxmlformats-officedocument.drawingml.chart+xml"/>
  <Override PartName="/xl/drawings/drawing281.xml" ContentType="application/vnd.openxmlformats-officedocument.drawingml.chartshapes+xml"/>
  <Override PartName="/xl/charts/chart278.xml" ContentType="application/vnd.openxmlformats-officedocument.drawingml.chart+xml"/>
  <Override PartName="/xl/drawings/drawing282.xml" ContentType="application/vnd.openxmlformats-officedocument.drawingml.chartshapes+xml"/>
  <Override PartName="/xl/charts/chart279.xml" ContentType="application/vnd.openxmlformats-officedocument.drawingml.chart+xml"/>
  <Override PartName="/xl/drawings/drawing283.xml" ContentType="application/vnd.openxmlformats-officedocument.drawingml.chartshapes+xml"/>
  <Override PartName="/xl/charts/chart280.xml" ContentType="application/vnd.openxmlformats-officedocument.drawingml.chart+xml"/>
  <Override PartName="/xl/drawings/drawing284.xml" ContentType="application/vnd.openxmlformats-officedocument.drawingml.chartshapes+xml"/>
  <Override PartName="/xl/charts/chart281.xml" ContentType="application/vnd.openxmlformats-officedocument.drawingml.chart+xml"/>
  <Override PartName="/xl/drawings/drawing285.xml" ContentType="application/vnd.openxmlformats-officedocument.drawingml.chartshapes+xml"/>
  <Override PartName="/xl/charts/chart282.xml" ContentType="application/vnd.openxmlformats-officedocument.drawingml.chart+xml"/>
  <Override PartName="/xl/drawings/drawing286.xml" ContentType="application/vnd.openxmlformats-officedocument.drawingml.chartshapes+xml"/>
  <Override PartName="/xl/charts/chart283.xml" ContentType="application/vnd.openxmlformats-officedocument.drawingml.chart+xml"/>
  <Override PartName="/xl/drawings/drawing287.xml" ContentType="application/vnd.openxmlformats-officedocument.drawingml.chartshapes+xml"/>
  <Override PartName="/xl/charts/chart284.xml" ContentType="application/vnd.openxmlformats-officedocument.drawingml.chart+xml"/>
  <Override PartName="/xl/drawings/drawing288.xml" ContentType="application/vnd.openxmlformats-officedocument.drawingml.chartshapes+xml"/>
  <Override PartName="/xl/charts/chart285.xml" ContentType="application/vnd.openxmlformats-officedocument.drawingml.chart+xml"/>
  <Override PartName="/xl/drawings/drawing289.xml" ContentType="application/vnd.openxmlformats-officedocument.drawingml.chartshapes+xml"/>
  <Override PartName="/xl/charts/chart286.xml" ContentType="application/vnd.openxmlformats-officedocument.drawingml.chart+xml"/>
  <Override PartName="/xl/drawings/drawing290.xml" ContentType="application/vnd.openxmlformats-officedocument.drawingml.chartshapes+xml"/>
  <Override PartName="/xl/charts/chart287.xml" ContentType="application/vnd.openxmlformats-officedocument.drawingml.chart+xml"/>
  <Override PartName="/xl/drawings/drawing291.xml" ContentType="application/vnd.openxmlformats-officedocument.drawingml.chartshapes+xml"/>
  <Override PartName="/xl/charts/chart288.xml" ContentType="application/vnd.openxmlformats-officedocument.drawingml.chart+xml"/>
  <Override PartName="/xl/drawings/drawing292.xml" ContentType="application/vnd.openxmlformats-officedocument.drawingml.chartshapes+xml"/>
  <Override PartName="/xl/charts/chart289.xml" ContentType="application/vnd.openxmlformats-officedocument.drawingml.chart+xml"/>
  <Override PartName="/xl/drawings/drawing293.xml" ContentType="application/vnd.openxmlformats-officedocument.drawingml.chartshapes+xml"/>
  <Override PartName="/xl/charts/chart290.xml" ContentType="application/vnd.openxmlformats-officedocument.drawingml.chart+xml"/>
  <Override PartName="/xl/drawings/drawing294.xml" ContentType="application/vnd.openxmlformats-officedocument.drawingml.chartshapes+xml"/>
  <Override PartName="/xl/charts/chart291.xml" ContentType="application/vnd.openxmlformats-officedocument.drawingml.chart+xml"/>
  <Override PartName="/xl/drawings/drawing295.xml" ContentType="application/vnd.openxmlformats-officedocument.drawingml.chartshapes+xml"/>
  <Override PartName="/xl/charts/chart292.xml" ContentType="application/vnd.openxmlformats-officedocument.drawingml.chart+xml"/>
  <Override PartName="/xl/drawings/drawing296.xml" ContentType="application/vnd.openxmlformats-officedocument.drawingml.chartshapes+xml"/>
  <Override PartName="/xl/charts/chart293.xml" ContentType="application/vnd.openxmlformats-officedocument.drawingml.chart+xml"/>
  <Override PartName="/xl/drawings/drawing297.xml" ContentType="application/vnd.openxmlformats-officedocument.drawingml.chartshapes+xml"/>
  <Override PartName="/xl/charts/chart294.xml" ContentType="application/vnd.openxmlformats-officedocument.drawingml.chart+xml"/>
  <Override PartName="/xl/drawings/drawing298.xml" ContentType="application/vnd.openxmlformats-officedocument.drawingml.chartshapes+xml"/>
  <Override PartName="/xl/charts/chart295.xml" ContentType="application/vnd.openxmlformats-officedocument.drawingml.chart+xml"/>
  <Override PartName="/xl/drawings/drawing299.xml" ContentType="application/vnd.openxmlformats-officedocument.drawingml.chartshapes+xml"/>
  <Override PartName="/xl/charts/chart296.xml" ContentType="application/vnd.openxmlformats-officedocument.drawingml.chart+xml"/>
  <Override PartName="/xl/drawings/drawing300.xml" ContentType="application/vnd.openxmlformats-officedocument.drawingml.chartshapes+xml"/>
  <Override PartName="/xl/charts/chart297.xml" ContentType="application/vnd.openxmlformats-officedocument.drawingml.chart+xml"/>
  <Override PartName="/xl/drawings/drawing301.xml" ContentType="application/vnd.openxmlformats-officedocument.drawingml.chartshapes+xml"/>
  <Override PartName="/xl/charts/chart298.xml" ContentType="application/vnd.openxmlformats-officedocument.drawingml.chart+xml"/>
  <Override PartName="/xl/drawings/drawing302.xml" ContentType="application/vnd.openxmlformats-officedocument.drawingml.chartshapes+xml"/>
  <Override PartName="/xl/charts/chart299.xml" ContentType="application/vnd.openxmlformats-officedocument.drawingml.chart+xml"/>
  <Override PartName="/xl/drawings/drawing303.xml" ContentType="application/vnd.openxmlformats-officedocument.drawingml.chartshapes+xml"/>
  <Override PartName="/xl/charts/chart300.xml" ContentType="application/vnd.openxmlformats-officedocument.drawingml.chart+xml"/>
  <Override PartName="/xl/drawings/drawing304.xml" ContentType="application/vnd.openxmlformats-officedocument.drawingml.chartshapes+xml"/>
  <Override PartName="/xl/charts/chart301.xml" ContentType="application/vnd.openxmlformats-officedocument.drawingml.chart+xml"/>
  <Override PartName="/xl/drawings/drawing305.xml" ContentType="application/vnd.openxmlformats-officedocument.drawingml.chartshapes+xml"/>
  <Override PartName="/xl/charts/chart302.xml" ContentType="application/vnd.openxmlformats-officedocument.drawingml.chart+xml"/>
  <Override PartName="/xl/drawings/drawing306.xml" ContentType="application/vnd.openxmlformats-officedocument.drawingml.chartshapes+xml"/>
  <Override PartName="/xl/charts/chart303.xml" ContentType="application/vnd.openxmlformats-officedocument.drawingml.chart+xml"/>
  <Override PartName="/xl/drawings/drawing307.xml" ContentType="application/vnd.openxmlformats-officedocument.drawingml.chartshapes+xml"/>
  <Override PartName="/xl/charts/chart304.xml" ContentType="application/vnd.openxmlformats-officedocument.drawingml.chart+xml"/>
  <Override PartName="/xl/drawings/drawing308.xml" ContentType="application/vnd.openxmlformats-officedocument.drawingml.chartshapes+xml"/>
  <Override PartName="/xl/charts/chart305.xml" ContentType="application/vnd.openxmlformats-officedocument.drawingml.chart+xml"/>
  <Override PartName="/xl/drawings/drawing309.xml" ContentType="application/vnd.openxmlformats-officedocument.drawingml.chartshapes+xml"/>
  <Override PartName="/xl/charts/chart306.xml" ContentType="application/vnd.openxmlformats-officedocument.drawingml.chart+xml"/>
  <Override PartName="/xl/drawings/drawing310.xml" ContentType="application/vnd.openxmlformats-officedocument.drawingml.chartshapes+xml"/>
  <Override PartName="/xl/charts/chart307.xml" ContentType="application/vnd.openxmlformats-officedocument.drawingml.chart+xml"/>
  <Override PartName="/xl/drawings/drawing311.xml" ContentType="application/vnd.openxmlformats-officedocument.drawingml.chartshapes+xml"/>
  <Override PartName="/xl/charts/chart308.xml" ContentType="application/vnd.openxmlformats-officedocument.drawingml.chart+xml"/>
  <Override PartName="/xl/drawings/drawing312.xml" ContentType="application/vnd.openxmlformats-officedocument.drawingml.chartshapes+xml"/>
  <Override PartName="/xl/charts/chart309.xml" ContentType="application/vnd.openxmlformats-officedocument.drawingml.chart+xml"/>
  <Override PartName="/xl/drawings/drawing313.xml" ContentType="application/vnd.openxmlformats-officedocument.drawingml.chartshapes+xml"/>
  <Override PartName="/xl/charts/chart310.xml" ContentType="application/vnd.openxmlformats-officedocument.drawingml.chart+xml"/>
  <Override PartName="/xl/drawings/drawing314.xml" ContentType="application/vnd.openxmlformats-officedocument.drawingml.chartshapes+xml"/>
  <Override PartName="/xl/charts/chart311.xml" ContentType="application/vnd.openxmlformats-officedocument.drawingml.chart+xml"/>
  <Override PartName="/xl/drawings/drawing315.xml" ContentType="application/vnd.openxmlformats-officedocument.drawingml.chartshapes+xml"/>
  <Override PartName="/xl/charts/chart312.xml" ContentType="application/vnd.openxmlformats-officedocument.drawingml.chart+xml"/>
  <Override PartName="/xl/drawings/drawing316.xml" ContentType="application/vnd.openxmlformats-officedocument.drawingml.chartshapes+xml"/>
  <Override PartName="/xl/charts/chart313.xml" ContentType="application/vnd.openxmlformats-officedocument.drawingml.chart+xml"/>
  <Override PartName="/xl/drawings/drawing317.xml" ContentType="application/vnd.openxmlformats-officedocument.drawingml.chartshapes+xml"/>
  <Override PartName="/xl/charts/chart314.xml" ContentType="application/vnd.openxmlformats-officedocument.drawingml.chart+xml"/>
  <Override PartName="/xl/drawings/drawing318.xml" ContentType="application/vnd.openxmlformats-officedocument.drawingml.chartshapes+xml"/>
  <Override PartName="/xl/charts/chart315.xml" ContentType="application/vnd.openxmlformats-officedocument.drawingml.chart+xml"/>
  <Override PartName="/xl/drawings/drawing319.xml" ContentType="application/vnd.openxmlformats-officedocument.drawingml.chartshapes+xml"/>
  <Override PartName="/xl/charts/chart316.xml" ContentType="application/vnd.openxmlformats-officedocument.drawingml.chart+xml"/>
  <Override PartName="/xl/drawings/drawing320.xml" ContentType="application/vnd.openxmlformats-officedocument.drawingml.chartshapes+xml"/>
  <Override PartName="/xl/charts/chart317.xml" ContentType="application/vnd.openxmlformats-officedocument.drawingml.chart+xml"/>
  <Override PartName="/xl/drawings/drawing321.xml" ContentType="application/vnd.openxmlformats-officedocument.drawingml.chartshapes+xml"/>
  <Override PartName="/xl/charts/chart318.xml" ContentType="application/vnd.openxmlformats-officedocument.drawingml.chart+xml"/>
  <Override PartName="/xl/drawings/drawing322.xml" ContentType="application/vnd.openxmlformats-officedocument.drawingml.chartshapes+xml"/>
  <Override PartName="/xl/charts/chart319.xml" ContentType="application/vnd.openxmlformats-officedocument.drawingml.chart+xml"/>
  <Override PartName="/xl/drawings/drawing323.xml" ContentType="application/vnd.openxmlformats-officedocument.drawingml.chartshapes+xml"/>
  <Override PartName="/xl/charts/chart320.xml" ContentType="application/vnd.openxmlformats-officedocument.drawingml.chart+xml"/>
  <Override PartName="/xl/drawings/drawing324.xml" ContentType="application/vnd.openxmlformats-officedocument.drawingml.chartshapes+xml"/>
  <Override PartName="/xl/charts/chart321.xml" ContentType="application/vnd.openxmlformats-officedocument.drawingml.chart+xml"/>
  <Override PartName="/xl/drawings/drawing325.xml" ContentType="application/vnd.openxmlformats-officedocument.drawingml.chartshapes+xml"/>
  <Override PartName="/xl/charts/chart322.xml" ContentType="application/vnd.openxmlformats-officedocument.drawingml.chart+xml"/>
  <Override PartName="/xl/drawings/drawing326.xml" ContentType="application/vnd.openxmlformats-officedocument.drawingml.chartshapes+xml"/>
  <Override PartName="/xl/charts/chart323.xml" ContentType="application/vnd.openxmlformats-officedocument.drawingml.chart+xml"/>
  <Override PartName="/xl/drawings/drawing327.xml" ContentType="application/vnd.openxmlformats-officedocument.drawingml.chartshapes+xml"/>
  <Override PartName="/xl/charts/chart324.xml" ContentType="application/vnd.openxmlformats-officedocument.drawingml.chart+xml"/>
  <Override PartName="/xl/drawings/drawing328.xml" ContentType="application/vnd.openxmlformats-officedocument.drawingml.chartshapes+xml"/>
  <Override PartName="/xl/charts/chart325.xml" ContentType="application/vnd.openxmlformats-officedocument.drawingml.chart+xml"/>
  <Override PartName="/xl/drawings/drawing329.xml" ContentType="application/vnd.openxmlformats-officedocument.drawingml.chartshapes+xml"/>
  <Override PartName="/xl/charts/chart326.xml" ContentType="application/vnd.openxmlformats-officedocument.drawingml.chart+xml"/>
  <Override PartName="/xl/drawings/drawing330.xml" ContentType="application/vnd.openxmlformats-officedocument.drawingml.chartshapes+xml"/>
  <Override PartName="/xl/charts/chart327.xml" ContentType="application/vnd.openxmlformats-officedocument.drawingml.chart+xml"/>
  <Override PartName="/xl/drawings/drawing331.xml" ContentType="application/vnd.openxmlformats-officedocument.drawingml.chartshapes+xml"/>
  <Override PartName="/xl/charts/chart328.xml" ContentType="application/vnd.openxmlformats-officedocument.drawingml.chart+xml"/>
  <Override PartName="/xl/drawings/drawing332.xml" ContentType="application/vnd.openxmlformats-officedocument.drawingml.chartshapes+xml"/>
  <Override PartName="/xl/charts/chart329.xml" ContentType="application/vnd.openxmlformats-officedocument.drawingml.chart+xml"/>
  <Override PartName="/xl/drawings/drawing333.xml" ContentType="application/vnd.openxmlformats-officedocument.drawingml.chartshapes+xml"/>
  <Override PartName="/xl/charts/chart330.xml" ContentType="application/vnd.openxmlformats-officedocument.drawingml.chart+xml"/>
  <Override PartName="/xl/drawings/drawing334.xml" ContentType="application/vnd.openxmlformats-officedocument.drawingml.chartshapes+xml"/>
  <Override PartName="/xl/charts/chart331.xml" ContentType="application/vnd.openxmlformats-officedocument.drawingml.chart+xml"/>
  <Override PartName="/xl/drawings/drawing335.xml" ContentType="application/vnd.openxmlformats-officedocument.drawingml.chartshapes+xml"/>
  <Override PartName="/xl/charts/chart332.xml" ContentType="application/vnd.openxmlformats-officedocument.drawingml.chart+xml"/>
  <Override PartName="/xl/drawings/drawing336.xml" ContentType="application/vnd.openxmlformats-officedocument.drawingml.chartshapes+xml"/>
  <Override PartName="/xl/charts/chart333.xml" ContentType="application/vnd.openxmlformats-officedocument.drawingml.chart+xml"/>
  <Override PartName="/xl/drawings/drawing337.xml" ContentType="application/vnd.openxmlformats-officedocument.drawingml.chartshapes+xml"/>
  <Override PartName="/xl/charts/chart334.xml" ContentType="application/vnd.openxmlformats-officedocument.drawingml.chart+xml"/>
  <Override PartName="/xl/drawings/drawing338.xml" ContentType="application/vnd.openxmlformats-officedocument.drawingml.chartshapes+xml"/>
  <Override PartName="/xl/charts/chart335.xml" ContentType="application/vnd.openxmlformats-officedocument.drawingml.chart+xml"/>
  <Override PartName="/xl/drawings/drawing339.xml" ContentType="application/vnd.openxmlformats-officedocument.drawingml.chartshapes+xml"/>
  <Override PartName="/xl/charts/chart336.xml" ContentType="application/vnd.openxmlformats-officedocument.drawingml.chart+xml"/>
  <Override PartName="/xl/drawings/drawing340.xml" ContentType="application/vnd.openxmlformats-officedocument.drawingml.chartshapes+xml"/>
  <Override PartName="/xl/charts/chart337.xml" ContentType="application/vnd.openxmlformats-officedocument.drawingml.chart+xml"/>
  <Override PartName="/xl/drawings/drawing341.xml" ContentType="application/vnd.openxmlformats-officedocument.drawingml.chartshapes+xml"/>
  <Override PartName="/xl/charts/chart338.xml" ContentType="application/vnd.openxmlformats-officedocument.drawingml.chart+xml"/>
  <Override PartName="/xl/drawings/drawing342.xml" ContentType="application/vnd.openxmlformats-officedocument.drawingml.chartshapes+xml"/>
  <Override PartName="/xl/charts/chart339.xml" ContentType="application/vnd.openxmlformats-officedocument.drawingml.chart+xml"/>
  <Override PartName="/xl/drawings/drawing343.xml" ContentType="application/vnd.openxmlformats-officedocument.drawingml.chartshapes+xml"/>
  <Override PartName="/xl/charts/chart340.xml" ContentType="application/vnd.openxmlformats-officedocument.drawingml.chart+xml"/>
  <Override PartName="/xl/drawings/drawing344.xml" ContentType="application/vnd.openxmlformats-officedocument.drawingml.chartshapes+xml"/>
  <Override PartName="/xl/charts/chart341.xml" ContentType="application/vnd.openxmlformats-officedocument.drawingml.chart+xml"/>
  <Override PartName="/xl/drawings/drawing345.xml" ContentType="application/vnd.openxmlformats-officedocument.drawingml.chartshapes+xml"/>
  <Override PartName="/xl/charts/chart342.xml" ContentType="application/vnd.openxmlformats-officedocument.drawingml.chart+xml"/>
  <Override PartName="/xl/drawings/drawing346.xml" ContentType="application/vnd.openxmlformats-officedocument.drawingml.chartshapes+xml"/>
  <Override PartName="/xl/charts/chart343.xml" ContentType="application/vnd.openxmlformats-officedocument.drawingml.chart+xml"/>
  <Override PartName="/xl/drawings/drawing347.xml" ContentType="application/vnd.openxmlformats-officedocument.drawingml.chartshapes+xml"/>
  <Override PartName="/xl/charts/chart344.xml" ContentType="application/vnd.openxmlformats-officedocument.drawingml.chart+xml"/>
  <Override PartName="/xl/drawings/drawing348.xml" ContentType="application/vnd.openxmlformats-officedocument.drawingml.chartshapes+xml"/>
  <Override PartName="/xl/charts/chart345.xml" ContentType="application/vnd.openxmlformats-officedocument.drawingml.chart+xml"/>
  <Override PartName="/xl/drawings/drawing349.xml" ContentType="application/vnd.openxmlformats-officedocument.drawingml.chartshapes+xml"/>
  <Override PartName="/xl/charts/chart346.xml" ContentType="application/vnd.openxmlformats-officedocument.drawingml.chart+xml"/>
  <Override PartName="/xl/drawings/drawing350.xml" ContentType="application/vnd.openxmlformats-officedocument.drawingml.chartshapes+xml"/>
  <Override PartName="/xl/charts/chart347.xml" ContentType="application/vnd.openxmlformats-officedocument.drawingml.chart+xml"/>
  <Override PartName="/xl/drawings/drawing351.xml" ContentType="application/vnd.openxmlformats-officedocument.drawingml.chartshapes+xml"/>
  <Override PartName="/xl/charts/chart348.xml" ContentType="application/vnd.openxmlformats-officedocument.drawingml.chart+xml"/>
  <Override PartName="/xl/drawings/drawing352.xml" ContentType="application/vnd.openxmlformats-officedocument.drawingml.chartshapes+xml"/>
  <Override PartName="/xl/charts/chart349.xml" ContentType="application/vnd.openxmlformats-officedocument.drawingml.chart+xml"/>
  <Override PartName="/xl/drawings/drawing353.xml" ContentType="application/vnd.openxmlformats-officedocument.drawingml.chartshapes+xml"/>
  <Override PartName="/xl/charts/chart350.xml" ContentType="application/vnd.openxmlformats-officedocument.drawingml.chart+xml"/>
  <Override PartName="/xl/drawings/drawing354.xml" ContentType="application/vnd.openxmlformats-officedocument.drawingml.chartshapes+xml"/>
  <Override PartName="/xl/charts/chart351.xml" ContentType="application/vnd.openxmlformats-officedocument.drawingml.chart+xml"/>
  <Override PartName="/xl/drawings/drawing355.xml" ContentType="application/vnd.openxmlformats-officedocument.drawingml.chartshapes+xml"/>
  <Override PartName="/xl/charts/chart352.xml" ContentType="application/vnd.openxmlformats-officedocument.drawingml.chart+xml"/>
  <Override PartName="/xl/drawings/drawing356.xml" ContentType="application/vnd.openxmlformats-officedocument.drawingml.chartshapes+xml"/>
  <Override PartName="/xl/charts/chart353.xml" ContentType="application/vnd.openxmlformats-officedocument.drawingml.chart+xml"/>
  <Override PartName="/xl/drawings/drawing357.xml" ContentType="application/vnd.openxmlformats-officedocument.drawingml.chartshapes+xml"/>
  <Override PartName="/xl/charts/chart354.xml" ContentType="application/vnd.openxmlformats-officedocument.drawingml.chart+xml"/>
  <Override PartName="/xl/drawings/drawing358.xml" ContentType="application/vnd.openxmlformats-officedocument.drawingml.chartshapes+xml"/>
  <Override PartName="/xl/charts/chart355.xml" ContentType="application/vnd.openxmlformats-officedocument.drawingml.chart+xml"/>
  <Override PartName="/xl/drawings/drawing359.xml" ContentType="application/vnd.openxmlformats-officedocument.drawingml.chartshapes+xml"/>
  <Override PartName="/xl/charts/chart356.xml" ContentType="application/vnd.openxmlformats-officedocument.drawingml.chart+xml"/>
  <Override PartName="/xl/drawings/drawing360.xml" ContentType="application/vnd.openxmlformats-officedocument.drawingml.chartshapes+xml"/>
  <Override PartName="/xl/drawings/drawing361.xml" ContentType="application/vnd.openxmlformats-officedocument.drawing+xml"/>
  <Override PartName="/xl/charts/chart357.xml" ContentType="application/vnd.openxmlformats-officedocument.drawingml.chart+xml"/>
  <Override PartName="/xl/drawings/drawing362.xml" ContentType="application/vnd.openxmlformats-officedocument.drawingml.chartshapes+xml"/>
  <Override PartName="/xl/charts/chart358.xml" ContentType="application/vnd.openxmlformats-officedocument.drawingml.chart+xml"/>
  <Override PartName="/xl/charts/chart359.xml" ContentType="application/vnd.openxmlformats-officedocument.drawingml.chart+xml"/>
  <Override PartName="/xl/drawings/drawing363.xml" ContentType="application/vnd.openxmlformats-officedocument.drawingml.chartshapes+xml"/>
  <Override PartName="/xl/charts/chart360.xml" ContentType="application/vnd.openxmlformats-officedocument.drawingml.chart+xml"/>
  <Override PartName="/xl/drawings/drawing364.xml" ContentType="application/vnd.openxmlformats-officedocument.drawingml.chartshapes+xml"/>
  <Override PartName="/xl/charts/chart361.xml" ContentType="application/vnd.openxmlformats-officedocument.drawingml.chart+xml"/>
  <Override PartName="/xl/drawings/drawing365.xml" ContentType="application/vnd.openxmlformats-officedocument.drawingml.chartshapes+xml"/>
  <Override PartName="/xl/charts/chart362.xml" ContentType="application/vnd.openxmlformats-officedocument.drawingml.chart+xml"/>
  <Override PartName="/xl/drawings/drawing366.xml" ContentType="application/vnd.openxmlformats-officedocument.drawingml.chartshapes+xml"/>
  <Override PartName="/xl/drawings/drawing367.xml" ContentType="application/vnd.openxmlformats-officedocument.drawing+xml"/>
  <Override PartName="/xl/drawings/drawing368.xml" ContentType="application/vnd.openxmlformats-officedocument.drawing+xml"/>
  <Override PartName="/xl/drawings/drawing369.xml" ContentType="application/vnd.openxmlformats-officedocument.drawing+xml"/>
  <Override PartName="/xl/drawings/drawing37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LocalUser\BVG\boletines\historicos\infobursatil\"/>
    </mc:Choice>
  </mc:AlternateContent>
  <xr:revisionPtr revIDLastSave="0" documentId="13_ncr:1_{0CB4BE42-516F-40FA-B4C3-2566952D1992}" xr6:coauthVersionLast="47" xr6:coauthVersionMax="47" xr10:uidLastSave="{00000000-0000-0000-0000-000000000000}"/>
  <bookViews>
    <workbookView xWindow="-120" yWindow="-120" windowWidth="20730" windowHeight="11040" tabRatio="783" xr2:uid="{E242E70A-50CB-4A8C-ACB1-C42BB48C1A02}"/>
  </bookViews>
  <sheets>
    <sheet name="Carátula" sheetId="1" r:id="rId1"/>
    <sheet name="Total Mensual" sheetId="4" r:id="rId2"/>
    <sheet name="BVGInfo" sheetId="5" r:id="rId3"/>
    <sheet name="Titulos" sheetId="6" r:id="rId4"/>
    <sheet name="Nacional" sheetId="7" r:id="rId5"/>
    <sheet name="CV Mes" sheetId="8" r:id="rId6"/>
    <sheet name="CV Acumulado" sheetId="12" r:id="rId7"/>
    <sheet name="Operaciones (mes)" sheetId="10" r:id="rId8"/>
    <sheet name="Titulos (mes)" sheetId="11" r:id="rId9"/>
  </sheets>
  <externalReferences>
    <externalReference r:id="rId10"/>
  </externalReferences>
  <definedNames>
    <definedName name="_xlnm.Print_Area" localSheetId="2">BVGInfo!$B$2:$E$21</definedName>
    <definedName name="_xlnm.Print_Area" localSheetId="6">'CV Acumulado'!$B$2:$P$54</definedName>
    <definedName name="_xlnm.Print_Area" localSheetId="5">'CV Mes'!$B$2:$P$54</definedName>
    <definedName name="_xlnm.Print_Area" localSheetId="4">Nacional!$B$3:$F$65</definedName>
    <definedName name="_xlnm.Print_Area" localSheetId="7">'Operaciones (mes)'!$B$2:$M$616</definedName>
    <definedName name="_xlnm.Print_Area" localSheetId="3">Titulos!$B$2:$I$60</definedName>
    <definedName name="_xlnm.Print_Area" localSheetId="8">'Titulos (mes)'!$B$2:$G$41</definedName>
    <definedName name="_xlnm.Print_Area" localSheetId="1">'Total Mensual'!$B$3:$G$71</definedName>
    <definedName name="_xlnm.Database">#REF!</definedName>
    <definedName name="Empleados">[1]Empl!$A$1:$J$477</definedName>
    <definedName name="Fun">[1]Fun!$A$1:$L$41</definedName>
    <definedName name="_xlnm.Print_Titles" localSheetId="7">'Operaciones (mes)'!#REF!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1" l="1"/>
  <c r="D18" i="11"/>
  <c r="D17" i="11"/>
  <c r="D16" i="11"/>
  <c r="D15" i="11"/>
  <c r="D14" i="11"/>
  <c r="M609" i="10"/>
  <c r="L609" i="10"/>
  <c r="K609" i="10"/>
  <c r="J609" i="10"/>
  <c r="M607" i="10"/>
  <c r="L607" i="10"/>
  <c r="K607" i="10"/>
  <c r="J607" i="10"/>
  <c r="M46" i="10"/>
  <c r="L46" i="10"/>
  <c r="K46" i="10"/>
  <c r="J46" i="10"/>
  <c r="C39" i="11" l="1"/>
  <c r="M41" i="10"/>
  <c r="L41" i="10"/>
  <c r="K41" i="10"/>
  <c r="J41" i="10"/>
  <c r="J21" i="10" l="1"/>
  <c r="K21" i="10"/>
  <c r="L21" i="10"/>
  <c r="M21" i="10"/>
  <c r="F43" i="4"/>
  <c r="F42" i="4"/>
  <c r="F44" i="4" s="1"/>
  <c r="D44" i="4" l="1"/>
  <c r="K54" i="4" l="1"/>
  <c r="K53" i="4"/>
  <c r="K52" i="4"/>
  <c r="J53" i="4"/>
  <c r="J52" i="4"/>
  <c r="K25" i="4"/>
  <c r="K24" i="4"/>
  <c r="J25" i="4"/>
  <c r="J24" i="4"/>
  <c r="F15" i="4"/>
  <c r="G15" i="4" s="1"/>
  <c r="F14" i="4"/>
  <c r="G14" i="4" s="1"/>
  <c r="D16" i="4"/>
  <c r="K26" i="4" s="1"/>
  <c r="C16" i="4"/>
  <c r="J26" i="4" s="1"/>
  <c r="F16" i="4" l="1"/>
  <c r="G16" i="4" s="1"/>
  <c r="M32" i="10"/>
  <c r="L32" i="10"/>
  <c r="K32" i="10"/>
  <c r="J32" i="10"/>
  <c r="L33" i="12"/>
  <c r="J33" i="12"/>
  <c r="H33" i="12"/>
  <c r="F33" i="12"/>
  <c r="F52" i="12" s="1"/>
  <c r="N33" i="12"/>
  <c r="O33" i="12"/>
  <c r="O46" i="12"/>
  <c r="N46" i="12"/>
  <c r="L46" i="12"/>
  <c r="J46" i="12"/>
  <c r="H46" i="12"/>
  <c r="F46" i="12"/>
  <c r="N52" i="12" l="1"/>
  <c r="O52" i="12"/>
  <c r="L52" i="12"/>
  <c r="M23" i="12" s="1"/>
  <c r="J52" i="12"/>
  <c r="K23" i="12" s="1"/>
  <c r="H52" i="12"/>
  <c r="I18" i="12" s="1"/>
  <c r="K26" i="12"/>
  <c r="K16" i="12"/>
  <c r="K27" i="12"/>
  <c r="K43" i="12"/>
  <c r="K14" i="12"/>
  <c r="K25" i="12"/>
  <c r="K20" i="12"/>
  <c r="G52" i="12"/>
  <c r="G29" i="12"/>
  <c r="G17" i="12"/>
  <c r="G6" i="12"/>
  <c r="G27" i="12"/>
  <c r="G43" i="12"/>
  <c r="G14" i="12"/>
  <c r="G42" i="12"/>
  <c r="G41" i="12"/>
  <c r="G13" i="12"/>
  <c r="G21" i="12"/>
  <c r="G10" i="12"/>
  <c r="G20" i="12"/>
  <c r="G9" i="12"/>
  <c r="G31" i="12"/>
  <c r="G18" i="12"/>
  <c r="G46" i="12"/>
  <c r="G28" i="12"/>
  <c r="G16" i="12"/>
  <c r="G44" i="12"/>
  <c r="G15" i="12"/>
  <c r="G26" i="12"/>
  <c r="G25" i="12"/>
  <c r="G24" i="12"/>
  <c r="G38" i="12"/>
  <c r="G33" i="12"/>
  <c r="G8" i="12"/>
  <c r="G7" i="12"/>
  <c r="G40" i="12"/>
  <c r="G23" i="12"/>
  <c r="G12" i="12"/>
  <c r="G39" i="12"/>
  <c r="G22" i="12"/>
  <c r="G11" i="12"/>
  <c r="G19" i="12"/>
  <c r="G30" i="12"/>
  <c r="D46" i="12"/>
  <c r="K30" i="12" l="1"/>
  <c r="I9" i="12"/>
  <c r="I29" i="12"/>
  <c r="I40" i="12"/>
  <c r="K18" i="12"/>
  <c r="K8" i="12"/>
  <c r="K38" i="12"/>
  <c r="K31" i="12"/>
  <c r="K22" i="12"/>
  <c r="K10" i="12"/>
  <c r="I22" i="12"/>
  <c r="I17" i="12"/>
  <c r="I33" i="12"/>
  <c r="M31" i="12"/>
  <c r="M18" i="12"/>
  <c r="M10" i="12"/>
  <c r="M42" i="12"/>
  <c r="M41" i="12"/>
  <c r="M21" i="12"/>
  <c r="M46" i="12"/>
  <c r="M44" i="12"/>
  <c r="M16" i="12"/>
  <c r="M33" i="12"/>
  <c r="M29" i="12"/>
  <c r="M13" i="12"/>
  <c r="M24" i="12"/>
  <c r="K19" i="12"/>
  <c r="K12" i="12"/>
  <c r="K42" i="12"/>
  <c r="K44" i="12"/>
  <c r="K40" i="12"/>
  <c r="K52" i="12"/>
  <c r="K46" i="12"/>
  <c r="K13" i="12"/>
  <c r="K24" i="12"/>
  <c r="K28" i="12"/>
  <c r="K39" i="12"/>
  <c r="K6" i="12"/>
  <c r="K17" i="12"/>
  <c r="K29" i="12"/>
  <c r="K33" i="12"/>
  <c r="K41" i="12"/>
  <c r="I10" i="12"/>
  <c r="I41" i="12"/>
  <c r="I13" i="12"/>
  <c r="I25" i="12"/>
  <c r="I42" i="12"/>
  <c r="I15" i="12"/>
  <c r="I8" i="12"/>
  <c r="I27" i="12"/>
  <c r="I19" i="12"/>
  <c r="I14" i="12"/>
  <c r="I30" i="12"/>
  <c r="I28" i="12"/>
  <c r="I31" i="12"/>
  <c r="I46" i="12"/>
  <c r="M38" i="12"/>
  <c r="K15" i="12"/>
  <c r="K7" i="12"/>
  <c r="I44" i="12"/>
  <c r="I12" i="12"/>
  <c r="I43" i="12"/>
  <c r="I16" i="12"/>
  <c r="I23" i="12"/>
  <c r="I6" i="12"/>
  <c r="M39" i="12"/>
  <c r="M25" i="12"/>
  <c r="M14" i="12"/>
  <c r="M26" i="12"/>
  <c r="I20" i="12"/>
  <c r="I38" i="12"/>
  <c r="I26" i="12"/>
  <c r="I21" i="12"/>
  <c r="I11" i="12"/>
  <c r="I7" i="12"/>
  <c r="I39" i="12"/>
  <c r="I24" i="12"/>
  <c r="M28" i="12"/>
  <c r="M8" i="12"/>
  <c r="M43" i="12"/>
  <c r="M19" i="12"/>
  <c r="M15" i="12"/>
  <c r="M6" i="12"/>
  <c r="M9" i="12"/>
  <c r="M27" i="12"/>
  <c r="M17" i="12"/>
  <c r="M7" i="12"/>
  <c r="M11" i="12"/>
  <c r="M30" i="12"/>
  <c r="M12" i="12"/>
  <c r="M40" i="12"/>
  <c r="M20" i="12"/>
  <c r="K9" i="12"/>
  <c r="K21" i="12"/>
  <c r="K11" i="12"/>
  <c r="M22" i="12"/>
  <c r="D33" i="12"/>
  <c r="O46" i="8"/>
  <c r="N46" i="8"/>
  <c r="L46" i="8"/>
  <c r="J46" i="8"/>
  <c r="H46" i="8"/>
  <c r="O33" i="8"/>
  <c r="N33" i="8"/>
  <c r="L33" i="8"/>
  <c r="J33" i="8"/>
  <c r="H33" i="8"/>
  <c r="F33" i="8"/>
  <c r="F52" i="8" s="1"/>
  <c r="F46" i="8"/>
  <c r="F34" i="7"/>
  <c r="F33" i="7"/>
  <c r="E35" i="7"/>
  <c r="D35" i="7"/>
  <c r="F6" i="7"/>
  <c r="F5" i="7"/>
  <c r="E7" i="7"/>
  <c r="D7" i="7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I6" i="6"/>
  <c r="I5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H6" i="6"/>
  <c r="H5" i="6"/>
  <c r="G23" i="6"/>
  <c r="G21" i="6"/>
  <c r="G20" i="6"/>
  <c r="G19" i="6"/>
  <c r="G18" i="6"/>
  <c r="G17" i="6"/>
  <c r="G16" i="6"/>
  <c r="G15" i="6"/>
  <c r="G13" i="6"/>
  <c r="G12" i="6"/>
  <c r="G11" i="6"/>
  <c r="G10" i="6"/>
  <c r="G9" i="6"/>
  <c r="G8" i="6"/>
  <c r="G7" i="6"/>
  <c r="G6" i="6"/>
  <c r="G5" i="6"/>
  <c r="E25" i="6"/>
  <c r="F15" i="6" s="1"/>
  <c r="C25" i="6"/>
  <c r="D15" i="6" s="1"/>
  <c r="E17" i="5"/>
  <c r="E16" i="5"/>
  <c r="E15" i="5"/>
  <c r="E14" i="5"/>
  <c r="E13" i="5"/>
  <c r="E12" i="5"/>
  <c r="E11" i="5"/>
  <c r="E10" i="5"/>
  <c r="E9" i="5"/>
  <c r="E8" i="5"/>
  <c r="E7" i="5"/>
  <c r="G43" i="4"/>
  <c r="G42" i="4"/>
  <c r="C44" i="4"/>
  <c r="J54" i="4" s="1"/>
  <c r="F35" i="7" l="1"/>
  <c r="I52" i="12"/>
  <c r="D18" i="6"/>
  <c r="M52" i="12"/>
  <c r="D20" i="6"/>
  <c r="F7" i="7"/>
  <c r="D23" i="6"/>
  <c r="D5" i="6"/>
  <c r="D6" i="6"/>
  <c r="D9" i="6"/>
  <c r="D8" i="6"/>
  <c r="D11" i="6"/>
  <c r="D16" i="6"/>
  <c r="D21" i="6"/>
  <c r="D17" i="6"/>
  <c r="H25" i="6"/>
  <c r="G44" i="4"/>
  <c r="N52" i="8"/>
  <c r="O52" i="8"/>
  <c r="L52" i="8"/>
  <c r="J52" i="8"/>
  <c r="K33" i="8" s="1"/>
  <c r="H52" i="8"/>
  <c r="G22" i="8"/>
  <c r="G42" i="8"/>
  <c r="G7" i="8"/>
  <c r="G6" i="8"/>
  <c r="F7" i="6"/>
  <c r="F19" i="6"/>
  <c r="F8" i="6"/>
  <c r="F20" i="6"/>
  <c r="I25" i="6"/>
  <c r="F17" i="6"/>
  <c r="F18" i="6"/>
  <c r="F9" i="6"/>
  <c r="F21" i="6"/>
  <c r="F10" i="6"/>
  <c r="F22" i="6"/>
  <c r="F12" i="6"/>
  <c r="F6" i="6"/>
  <c r="F13" i="6"/>
  <c r="F14" i="6"/>
  <c r="F16" i="6"/>
  <c r="F5" i="6"/>
  <c r="F11" i="6"/>
  <c r="F23" i="6"/>
  <c r="D7" i="6"/>
  <c r="D19" i="6"/>
  <c r="D10" i="6"/>
  <c r="D22" i="6"/>
  <c r="D12" i="6"/>
  <c r="D13" i="6"/>
  <c r="G25" i="6"/>
  <c r="D14" i="6"/>
  <c r="D52" i="12"/>
  <c r="G26" i="8"/>
  <c r="G33" i="8"/>
  <c r="D33" i="8"/>
  <c r="D46" i="8"/>
  <c r="G14" i="8"/>
  <c r="G15" i="8"/>
  <c r="G10" i="8"/>
  <c r="G28" i="8"/>
  <c r="G11" i="8"/>
  <c r="G29" i="8"/>
  <c r="G30" i="8"/>
  <c r="G16" i="8"/>
  <c r="G38" i="8"/>
  <c r="G17" i="8"/>
  <c r="G39" i="8"/>
  <c r="G18" i="8"/>
  <c r="G43" i="8"/>
  <c r="G20" i="8"/>
  <c r="G44" i="8"/>
  <c r="G21" i="8"/>
  <c r="G46" i="8"/>
  <c r="G9" i="8"/>
  <c r="G27" i="8"/>
  <c r="G8" i="8"/>
  <c r="G19" i="8"/>
  <c r="G31" i="8"/>
  <c r="G12" i="8"/>
  <c r="G23" i="8"/>
  <c r="G40" i="8"/>
  <c r="G13" i="8"/>
  <c r="G24" i="8"/>
  <c r="G41" i="8"/>
  <c r="G25" i="8"/>
  <c r="D25" i="6" l="1"/>
  <c r="M20" i="8"/>
  <c r="M9" i="8"/>
  <c r="M31" i="8"/>
  <c r="M19" i="8"/>
  <c r="M8" i="8"/>
  <c r="M16" i="8"/>
  <c r="M25" i="8"/>
  <c r="M24" i="8"/>
  <c r="M40" i="8"/>
  <c r="M39" i="8"/>
  <c r="M21" i="8"/>
  <c r="M30" i="8"/>
  <c r="M18" i="8"/>
  <c r="M7" i="8"/>
  <c r="M28" i="8"/>
  <c r="M22" i="8"/>
  <c r="M29" i="8"/>
  <c r="M17" i="8"/>
  <c r="M6" i="8"/>
  <c r="M46" i="8"/>
  <c r="M42" i="8"/>
  <c r="M13" i="8"/>
  <c r="M12" i="8"/>
  <c r="M10" i="8"/>
  <c r="M44" i="8"/>
  <c r="M27" i="8"/>
  <c r="M15" i="8"/>
  <c r="M43" i="8"/>
  <c r="M26" i="8"/>
  <c r="M14" i="8"/>
  <c r="M41" i="8"/>
  <c r="M23" i="8"/>
  <c r="M11" i="8"/>
  <c r="M38" i="8"/>
  <c r="M33" i="8"/>
  <c r="K40" i="8"/>
  <c r="K23" i="8"/>
  <c r="K12" i="8"/>
  <c r="K11" i="8"/>
  <c r="K44" i="8"/>
  <c r="K39" i="8"/>
  <c r="K22" i="8"/>
  <c r="K26" i="8"/>
  <c r="K13" i="8"/>
  <c r="K38" i="8"/>
  <c r="K21" i="8"/>
  <c r="K10" i="8"/>
  <c r="K20" i="8"/>
  <c r="K9" i="8"/>
  <c r="K16" i="8"/>
  <c r="K15" i="8"/>
  <c r="K42" i="8"/>
  <c r="K24" i="8"/>
  <c r="K31" i="8"/>
  <c r="K19" i="8"/>
  <c r="K8" i="8"/>
  <c r="K30" i="8"/>
  <c r="K18" i="8"/>
  <c r="K7" i="8"/>
  <c r="K28" i="8"/>
  <c r="K27" i="8"/>
  <c r="K25" i="8"/>
  <c r="K41" i="8"/>
  <c r="K29" i="8"/>
  <c r="K17" i="8"/>
  <c r="K6" i="8"/>
  <c r="K46" i="8"/>
  <c r="K52" i="8" s="1"/>
  <c r="K14" i="8"/>
  <c r="K43" i="8"/>
  <c r="I41" i="8"/>
  <c r="I40" i="8"/>
  <c r="I39" i="8"/>
  <c r="I43" i="8"/>
  <c r="I38" i="8"/>
  <c r="I42" i="8"/>
  <c r="I46" i="8"/>
  <c r="I44" i="8"/>
  <c r="I20" i="8"/>
  <c r="I9" i="8"/>
  <c r="I15" i="8"/>
  <c r="I22" i="8"/>
  <c r="I31" i="8"/>
  <c r="I19" i="8"/>
  <c r="I8" i="8"/>
  <c r="I6" i="8"/>
  <c r="I30" i="8"/>
  <c r="I18" i="8"/>
  <c r="I7" i="8"/>
  <c r="I27" i="8"/>
  <c r="I23" i="8"/>
  <c r="I21" i="8"/>
  <c r="I29" i="8"/>
  <c r="I17" i="8"/>
  <c r="I14" i="8"/>
  <c r="I24" i="8"/>
  <c r="I12" i="8"/>
  <c r="I28" i="8"/>
  <c r="I16" i="8"/>
  <c r="I26" i="8"/>
  <c r="I25" i="8"/>
  <c r="I13" i="8"/>
  <c r="I11" i="8"/>
  <c r="I10" i="8"/>
  <c r="I33" i="8"/>
  <c r="G52" i="8"/>
  <c r="F25" i="6"/>
  <c r="E33" i="12"/>
  <c r="E39" i="12"/>
  <c r="E46" i="12"/>
  <c r="E44" i="12"/>
  <c r="E43" i="12"/>
  <c r="E42" i="12"/>
  <c r="E41" i="12"/>
  <c r="E40" i="12"/>
  <c r="E38" i="12"/>
  <c r="E26" i="12"/>
  <c r="E29" i="12"/>
  <c r="E28" i="12"/>
  <c r="E6" i="12"/>
  <c r="E30" i="12"/>
  <c r="E14" i="12"/>
  <c r="E22" i="12"/>
  <c r="E24" i="12"/>
  <c r="E17" i="12"/>
  <c r="E27" i="12"/>
  <c r="E18" i="12"/>
  <c r="E25" i="12"/>
  <c r="E31" i="12"/>
  <c r="E15" i="12"/>
  <c r="E20" i="12"/>
  <c r="E16" i="12"/>
  <c r="E10" i="12"/>
  <c r="E7" i="12"/>
  <c r="E19" i="12"/>
  <c r="E21" i="12"/>
  <c r="E8" i="12"/>
  <c r="E11" i="12"/>
  <c r="E12" i="12"/>
  <c r="E9" i="12"/>
  <c r="E23" i="12"/>
  <c r="E13" i="12"/>
  <c r="D52" i="8"/>
  <c r="E28" i="8" s="1"/>
  <c r="M52" i="8" l="1"/>
  <c r="I52" i="8"/>
  <c r="E52" i="12"/>
  <c r="E25" i="8"/>
  <c r="E24" i="8"/>
  <c r="E12" i="8"/>
  <c r="E19" i="8"/>
  <c r="E20" i="8"/>
  <c r="E44" i="8"/>
  <c r="E29" i="8"/>
  <c r="E33" i="8"/>
  <c r="E39" i="8"/>
  <c r="E15" i="8"/>
  <c r="E31" i="8"/>
  <c r="E14" i="8"/>
  <c r="E18" i="8"/>
  <c r="E11" i="8"/>
  <c r="E21" i="8"/>
  <c r="E42" i="8"/>
  <c r="E30" i="8"/>
  <c r="E6" i="8"/>
  <c r="E13" i="8"/>
  <c r="E8" i="8"/>
  <c r="E16" i="8"/>
  <c r="E26" i="8"/>
  <c r="E27" i="8"/>
  <c r="E46" i="8"/>
  <c r="E22" i="8"/>
  <c r="E40" i="8"/>
  <c r="E43" i="8"/>
  <c r="E41" i="8"/>
  <c r="E38" i="8"/>
  <c r="E7" i="8"/>
  <c r="E17" i="8"/>
  <c r="E23" i="8"/>
  <c r="E9" i="8"/>
  <c r="E10" i="8"/>
  <c r="E52" i="8" l="1"/>
  <c r="O9" i="7"/>
  <c r="O8" i="7"/>
  <c r="O13" i="7"/>
  <c r="O14" i="7"/>
  <c r="O41" i="7"/>
  <c r="P39" i="7" s="1"/>
  <c r="O46" i="7"/>
  <c r="P45" i="7" s="1"/>
  <c r="F39" i="11"/>
  <c r="F8" i="11"/>
  <c r="C8" i="11"/>
  <c r="G35" i="7"/>
  <c r="G34" i="7"/>
  <c r="P34" i="7"/>
  <c r="G33" i="7"/>
  <c r="P33" i="7"/>
  <c r="P19" i="7"/>
  <c r="P18" i="7"/>
  <c r="G7" i="7"/>
  <c r="O15" i="7"/>
  <c r="O10" i="7"/>
  <c r="B37" i="4"/>
  <c r="C41" i="11" l="1"/>
  <c r="D6" i="11" s="1"/>
  <c r="G5" i="7"/>
  <c r="F41" i="11"/>
  <c r="K35" i="10"/>
  <c r="K48" i="10" s="1"/>
  <c r="L35" i="10"/>
  <c r="L48" i="10" s="1"/>
  <c r="M35" i="10"/>
  <c r="M48" i="10" s="1"/>
  <c r="J35" i="10"/>
  <c r="J48" i="10" s="1"/>
  <c r="G6" i="7"/>
  <c r="P14" i="7"/>
  <c r="P13" i="7"/>
  <c r="P44" i="7"/>
  <c r="P40" i="7"/>
  <c r="P9" i="7"/>
  <c r="G6" i="11" l="1"/>
  <c r="G18" i="11"/>
  <c r="G17" i="11"/>
  <c r="G20" i="11"/>
  <c r="G16" i="11"/>
  <c r="G15" i="11"/>
  <c r="G14" i="11"/>
  <c r="G19" i="11"/>
  <c r="G38" i="11"/>
  <c r="G37" i="11"/>
  <c r="D24" i="11"/>
  <c r="D37" i="11"/>
  <c r="D38" i="11"/>
  <c r="D36" i="11"/>
  <c r="D22" i="11"/>
  <c r="D20" i="11"/>
  <c r="D21" i="11"/>
  <c r="D23" i="11"/>
  <c r="G41" i="11"/>
  <c r="G24" i="11"/>
  <c r="G23" i="11"/>
  <c r="G25" i="11"/>
  <c r="G22" i="11"/>
  <c r="G21" i="11"/>
  <c r="G26" i="11"/>
  <c r="M615" i="10"/>
  <c r="L615" i="10"/>
  <c r="K615" i="10"/>
  <c r="D5" i="11"/>
  <c r="G30" i="11"/>
  <c r="G27" i="11"/>
  <c r="D11" i="11"/>
  <c r="D25" i="11"/>
  <c r="D41" i="11"/>
  <c r="G31" i="11"/>
  <c r="D30" i="11"/>
  <c r="D27" i="11"/>
  <c r="D12" i="11"/>
  <c r="G7" i="11"/>
  <c r="D34" i="11"/>
  <c r="D31" i="11"/>
  <c r="D7" i="11"/>
  <c r="G12" i="11"/>
  <c r="D35" i="11"/>
  <c r="D28" i="11"/>
  <c r="D26" i="11"/>
  <c r="G28" i="11"/>
  <c r="D33" i="11"/>
  <c r="D32" i="11"/>
  <c r="D29" i="11"/>
  <c r="D13" i="11"/>
  <c r="G34" i="11"/>
  <c r="G35" i="11"/>
  <c r="G33" i="11"/>
  <c r="G32" i="11"/>
  <c r="G29" i="11"/>
  <c r="G5" i="11"/>
  <c r="G36" i="11"/>
  <c r="G11" i="11"/>
  <c r="G13" i="11"/>
  <c r="P8" i="7"/>
</calcChain>
</file>

<file path=xl/sharedStrings.xml><?xml version="1.0" encoding="utf-8"?>
<sst xmlns="http://schemas.openxmlformats.org/spreadsheetml/2006/main" count="2332" uniqueCount="599">
  <si>
    <t>COMPORTAMIENTO DEL MES</t>
  </si>
  <si>
    <t xml:space="preserve">PARTICIPACIÓN DE LA BVG EN EL VOLUMEN  DE OPERACIONES </t>
  </si>
  <si>
    <t xml:space="preserve"> NEGOCIADO EN EL MERCADO BURSATIL ECUATORIANO</t>
  </si>
  <si>
    <t>En valor efectivo en dólares</t>
  </si>
  <si>
    <t xml:space="preserve">BOLSA DE VALORES </t>
  </si>
  <si>
    <t xml:space="preserve">TOTAL </t>
  </si>
  <si>
    <t xml:space="preserve">PARTICIPACION </t>
  </si>
  <si>
    <t>DE GUAYAQUIL</t>
  </si>
  <si>
    <t>DE QUITO</t>
  </si>
  <si>
    <t>NACIONAL</t>
  </si>
  <si>
    <t>B.V.G.</t>
  </si>
  <si>
    <t>RENTA VARIABLE</t>
  </si>
  <si>
    <t>RENTA FIJA</t>
  </si>
  <si>
    <t>TOTAL</t>
  </si>
  <si>
    <t>BOLSA DE VALORES DE GUAYAQUIL</t>
  </si>
  <si>
    <t>BOLSA DE VALORES DE QUITO</t>
  </si>
  <si>
    <t>PARTICIPACION DE LA BVG EN EL VOLUMEN  DE OPERACIONES AJUSTADO</t>
  </si>
  <si>
    <t>En valor efectivo ajustado en dólares</t>
  </si>
  <si>
    <r>
      <t xml:space="preserve">Notas:   </t>
    </r>
    <r>
      <rPr>
        <sz val="10"/>
        <rFont val="Segoe UI Variable Display Semib"/>
      </rPr>
      <t xml:space="preserve"> 1.-Los datos son preliminares y por ende estan sujetos a revisión.</t>
    </r>
  </si>
  <si>
    <r>
      <t xml:space="preserve">               </t>
    </r>
    <r>
      <rPr>
        <sz val="10"/>
        <rFont val="Segoe UI Variable Display Semib"/>
      </rPr>
      <t>2.-Volumen ajustado de transacciones: Este volumen presenta una ponderación del volumen por tipo de operación de acuerdo</t>
    </r>
  </si>
  <si>
    <r>
      <t xml:space="preserve">                 </t>
    </r>
    <r>
      <rPr>
        <sz val="10"/>
        <rFont val="Segoe UI Variable Display Semib"/>
      </rPr>
      <t xml:space="preserve">  al plazo de la  misma.  La formula para obtener este volumen es:       VA = RV + RFlp + å (FRcp*(N)/365)</t>
    </r>
  </si>
  <si>
    <r>
      <t xml:space="preserve">               </t>
    </r>
    <r>
      <rPr>
        <sz val="10"/>
        <rFont val="Segoe UI Variable Display Semib"/>
      </rPr>
      <t xml:space="preserve">    VA = Volumen ajustado ;  RV = Valor efectivo negociado en Renta Variable ; RFlp = Valor efectivo negociado en renta fija </t>
    </r>
  </si>
  <si>
    <r>
      <t xml:space="preserve">               </t>
    </r>
    <r>
      <rPr>
        <sz val="10"/>
        <rFont val="Segoe UI Variable Display Semib"/>
      </rPr>
      <t xml:space="preserve">    de largo plazo ; RFcp = Valor efectivo negociado en renta fija de corto plazo ;  N = Días por vencer del título</t>
    </r>
  </si>
  <si>
    <r>
      <t xml:space="preserve">           </t>
    </r>
    <r>
      <rPr>
        <sz val="10"/>
        <rFont val="Segoe UI Variable Display Semib"/>
      </rPr>
      <t xml:space="preserve">    3.- El volumen ajustado  incluye los montos negociados en Notas de Crédito</t>
    </r>
  </si>
  <si>
    <t xml:space="preserve">Fuentes:        B.V.G.  ,  B.V.Q. </t>
  </si>
  <si>
    <t>Elaboración: Area de Operaciones de la Bolsa de Valores de Guayaquil</t>
  </si>
  <si>
    <t>COMPORTAMIENTO COMPARATIVO 2023 VS 2022</t>
  </si>
  <si>
    <t>INCREMENTO</t>
  </si>
  <si>
    <t>MERCADO GLOBAL VALOR EFECTIVO  ($.)</t>
  </si>
  <si>
    <t>PROMEDIO DIARIO  EN EL MERCADO GLOBAL ( $.)</t>
  </si>
  <si>
    <t>MERCADO GLOBAL VALOR AJUSTADO  ($.)</t>
  </si>
  <si>
    <t>MERCADO DE RENTA FIJA  ($.)</t>
  </si>
  <si>
    <t>MERCADO DE RENTA VARIABLE ($.)</t>
  </si>
  <si>
    <t>NEGOCIACIONES PAPELES SECTOR PRIVADO ($.)</t>
  </si>
  <si>
    <t>NEGOCIACIONES PAPELES SECTOR PUBLICO ($.)</t>
  </si>
  <si>
    <t>NUMERO DE ACCIONES  NEGOCIADAS EN EL PERIODO (En miles)</t>
  </si>
  <si>
    <t>NUMERO DE TRANSACCIONES  EN EL PERIODO</t>
  </si>
  <si>
    <t>PROMEDIO DIARIO DE TRANSACCIONES</t>
  </si>
  <si>
    <t>BVG INDEX ( $ )</t>
  </si>
  <si>
    <t>NUMERO DE RUEDAS EN EL PERIODO</t>
  </si>
  <si>
    <t>-</t>
  </si>
  <si>
    <t>TITULOS</t>
  </si>
  <si>
    <t>Valor Efectivo 2023</t>
  </si>
  <si>
    <t>% Part.</t>
  </si>
  <si>
    <t>Valor Efectivo 2022</t>
  </si>
  <si>
    <t>% Variación</t>
  </si>
  <si>
    <t>Promedio Diario 2023</t>
  </si>
  <si>
    <t>Promedio Diario 2022</t>
  </si>
  <si>
    <t>Acciones</t>
  </si>
  <si>
    <t>Certificados de Aportación</t>
  </si>
  <si>
    <t>Valores de Participación</t>
  </si>
  <si>
    <t>Aceptaciones Bancarias</t>
  </si>
  <si>
    <t>Aval Bancario</t>
  </si>
  <si>
    <t>Bonos del Estado</t>
  </si>
  <si>
    <t>Certificados de Inversión</t>
  </si>
  <si>
    <t>Certificados de Ahorro</t>
  </si>
  <si>
    <t>Certificados de Tesorería</t>
  </si>
  <si>
    <t>Cupones</t>
  </si>
  <si>
    <t>Depositos a Plazo</t>
  </si>
  <si>
    <t>Factura Comercial</t>
  </si>
  <si>
    <t xml:space="preserve">Letras </t>
  </si>
  <si>
    <t>Notas de Crédito</t>
  </si>
  <si>
    <t>Obligaciones y Papel Comercial</t>
  </si>
  <si>
    <t>Polizas de Acumulación</t>
  </si>
  <si>
    <t>Reporto Bursátil</t>
  </si>
  <si>
    <t>Títulos del Banco Central</t>
  </si>
  <si>
    <t>Valores de Titularización</t>
  </si>
  <si>
    <t>Otros</t>
  </si>
  <si>
    <t>Total</t>
  </si>
  <si>
    <t>Rueda</t>
  </si>
  <si>
    <t>B.V.Q.</t>
  </si>
  <si>
    <t>TOTAL 
NACIONAL</t>
  </si>
  <si>
    <t>PARTICIPACION BVG</t>
  </si>
  <si>
    <t xml:space="preserve">RENTA VARIABLE </t>
  </si>
  <si>
    <t>VARIABLE</t>
  </si>
  <si>
    <t>BVG</t>
  </si>
  <si>
    <t>BVQ</t>
  </si>
  <si>
    <t>FIJA</t>
  </si>
  <si>
    <t>En Valores Efectivos Ajustados en Dólares</t>
  </si>
  <si>
    <t>TOTAL
NACIONAL</t>
  </si>
  <si>
    <t>PARTICIPACIÓN BVG</t>
  </si>
  <si>
    <r>
      <t>Fuentes:</t>
    </r>
    <r>
      <rPr>
        <sz val="11"/>
        <rFont val="Poppins"/>
      </rPr>
      <t xml:space="preserve">  Bolsas de Valores de Guayaquil y Quito </t>
    </r>
  </si>
  <si>
    <t>CASAS DE VALORES</t>
  </si>
  <si>
    <t>Volumen
Total</t>
  </si>
  <si>
    <t>%</t>
  </si>
  <si>
    <t>Renta
Variable</t>
  </si>
  <si>
    <t>Renta Fija 
Corto Plazo
(hasta 364 días)</t>
  </si>
  <si>
    <t>Renta Fija 
Largo Plazo
(más de 364 días)</t>
  </si>
  <si>
    <t>Volumen 
Ajustado</t>
  </si>
  <si>
    <t>Comisiones
Ganadas</t>
  </si>
  <si>
    <t>Número de
Transacciones</t>
  </si>
  <si>
    <t>Ajustado</t>
  </si>
  <si>
    <t>Ganadas</t>
  </si>
  <si>
    <t>Transacciones</t>
  </si>
  <si>
    <t>Atlántida Casa de Valores S.A. Accitlan</t>
  </si>
  <si>
    <t>Activa Asesoría e Intermediación de Valores, Activalores S.A.</t>
  </si>
  <si>
    <t>Casa de Valores Advfin S.A.</t>
  </si>
  <si>
    <t>Albion Casa de Valores S.A.</t>
  </si>
  <si>
    <t>Analytica Securities Casa de Valores S.A.</t>
  </si>
  <si>
    <t>Asesoval Casa de Valores S.A.</t>
  </si>
  <si>
    <t>Real Casa de Valores de Guayaquil S.A. Casareal</t>
  </si>
  <si>
    <t>Ecuabursátil Casa de Valores S.A.</t>
  </si>
  <si>
    <t>Fiduvalor Casa de Valores S.A.</t>
  </si>
  <si>
    <t>Futurocapital Casa de Valores S.A.</t>
  </si>
  <si>
    <t>Intervalores Casa de Valores S.A.</t>
  </si>
  <si>
    <t>Kapital One Casa de Valores S.A. KAOVALSA</t>
  </si>
  <si>
    <t>Masvalores Casa de Valores S.A.</t>
  </si>
  <si>
    <t>Mercapital Casa de Valores S.A.</t>
  </si>
  <si>
    <t>Merchant Valores Casa de Valores S.A.</t>
  </si>
  <si>
    <t>Metrovalores Casa de Valores S.A.</t>
  </si>
  <si>
    <t>Orion Casa de Valores S.A.</t>
  </si>
  <si>
    <t>Picaval Casa de Valores S.A.</t>
  </si>
  <si>
    <t>Plusbursátil Casa de Valores S.A.</t>
  </si>
  <si>
    <t>Plusvalores Casa de Valores S.A.</t>
  </si>
  <si>
    <t>Probrokers S.A. Casa de Valores</t>
  </si>
  <si>
    <t>Santa Fe Casa de Valores S.A. Santafevalores</t>
  </si>
  <si>
    <t xml:space="preserve">Silvercross S.A. Casa de Valores SCCV </t>
  </si>
  <si>
    <t>Smartcapital  Casa de Valores S.A.</t>
  </si>
  <si>
    <t>Value S.A. Casa de Valores</t>
  </si>
  <si>
    <t>Vectorglobal  WMG Casa de Valores  S.A.</t>
  </si>
  <si>
    <t>TOTAL NEGOCIADO CASAS DE VALORES</t>
  </si>
  <si>
    <t>OPERADORES DEL SECTOR PÚBLICO</t>
  </si>
  <si>
    <t>Banco de Desarrollo del Ecuador</t>
  </si>
  <si>
    <t xml:space="preserve">Banecuador </t>
  </si>
  <si>
    <t>Banco del Instituto Ecuatoriano de Seguridad Social</t>
  </si>
  <si>
    <t>Corporación Financiera Nacional</t>
  </si>
  <si>
    <t>Instituto de Seguridad Social de las Fuerza Armadas</t>
  </si>
  <si>
    <t>Ministerio de Economía y Finanzas</t>
  </si>
  <si>
    <t xml:space="preserve"> </t>
  </si>
  <si>
    <t>TOTAL NEGOCIADO OPERADORES PUBLICOS</t>
  </si>
  <si>
    <t>TOTAL NEGOCIADO OTROS OPERADORES</t>
  </si>
  <si>
    <t>TOTAL GENERAL NEGOCIADO</t>
  </si>
  <si>
    <t xml:space="preserve">ACCIONES                                </t>
  </si>
  <si>
    <t>EMISOR</t>
  </si>
  <si>
    <t>V.N.UNIT.</t>
  </si>
  <si>
    <t>MAXIMO</t>
  </si>
  <si>
    <t>MINIMO</t>
  </si>
  <si>
    <t xml:space="preserve">   APERT.</t>
  </si>
  <si>
    <t xml:space="preserve"> CIERRE</t>
  </si>
  <si>
    <t xml:space="preserve">   PROM.</t>
  </si>
  <si>
    <t>VARIAC**</t>
  </si>
  <si>
    <t>#.ACC</t>
  </si>
  <si>
    <t>V.NOMINAL</t>
  </si>
  <si>
    <t xml:space="preserve"> V.EFECTIVO</t>
  </si>
  <si>
    <t>TRN</t>
  </si>
  <si>
    <t>COTIZACIONES OFICIALES*</t>
  </si>
  <si>
    <t>BANCO GUAYAQUIL</t>
  </si>
  <si>
    <t>CORPORACION FAVORITA</t>
  </si>
  <si>
    <t>TOTAL OPERACIONES OFICIALES</t>
  </si>
  <si>
    <t>*  Son aquellas transacciones que cumplen con los montos mínimos para marcar precio los cuales son tomados en cuenta para el cálculo de los diversos indicadores bursátiles.</t>
  </si>
  <si>
    <t>** Variación porcentual entre los dos últimos precios de cierre. Entendiéndose como precio de cierre a aquel que refleja la última cotización oficial de una acción.</t>
  </si>
  <si>
    <t xml:space="preserve">   MINIMO</t>
  </si>
  <si>
    <t xml:space="preserve"> ULTIMO</t>
  </si>
  <si>
    <t>OPERACIONES SIN COTIZACIÓN</t>
  </si>
  <si>
    <t>PRODUBANCO</t>
  </si>
  <si>
    <t>TOTAL OPERACIONES SIN COTIZACION</t>
  </si>
  <si>
    <t>*  Corresponde a aquellas negociaciones que no presentaron el monto mínimo requerido para marcar precio.</t>
  </si>
  <si>
    <t>** Considera la variación porcentual entre los dos últimos precios diarios de operaciones sin cotización.</t>
  </si>
  <si>
    <t>TOTAL ACCIONES</t>
  </si>
  <si>
    <t>VALORES DE PARTICIPACION</t>
  </si>
  <si>
    <t>FIDEICOMISO HOTEL CIUDAD DEL RIO</t>
  </si>
  <si>
    <t>TOTAL VALORES DE PARTICIPACIÓN</t>
  </si>
  <si>
    <t>TOTAL RENTA VARIABLE</t>
  </si>
  <si>
    <t xml:space="preserve">AVAL BANCARIO </t>
  </si>
  <si>
    <t xml:space="preserve">BANCO DEL AUSTRO </t>
  </si>
  <si>
    <t>$</t>
  </si>
  <si>
    <t>(1)</t>
  </si>
  <si>
    <t xml:space="preserve">BANCO GUAYAQUIL </t>
  </si>
  <si>
    <t xml:space="preserve">   175 D  </t>
  </si>
  <si>
    <t xml:space="preserve">BANCO DE MACHALA </t>
  </si>
  <si>
    <t xml:space="preserve">           </t>
  </si>
  <si>
    <t>MINISTERIO DE ECONOMIA Y FINANZAS</t>
  </si>
  <si>
    <t>(2)</t>
  </si>
  <si>
    <t xml:space="preserve">BONO ACTA RESOLUTIVA 002-2021           </t>
  </si>
  <si>
    <t>BONO ACTA RESOLUTIVA 002-2022 -JUBILADOS</t>
  </si>
  <si>
    <t xml:space="preserve">CERT.TESORERIA NACIONAL    </t>
  </si>
  <si>
    <t xml:space="preserve">    91 D  </t>
  </si>
  <si>
    <t xml:space="preserve">   181 D  </t>
  </si>
  <si>
    <t xml:space="preserve">   182 D  </t>
  </si>
  <si>
    <t xml:space="preserve">    84 D  </t>
  </si>
  <si>
    <t xml:space="preserve">   180 D  </t>
  </si>
  <si>
    <t xml:space="preserve">   357 D  </t>
  </si>
  <si>
    <t xml:space="preserve">   359 D  </t>
  </si>
  <si>
    <t>BANCO INTERNACIONAL</t>
  </si>
  <si>
    <t>NOTA DE CREDITO</t>
  </si>
  <si>
    <t>SERVICIO DE RENTAS INTERNAS</t>
  </si>
  <si>
    <t xml:space="preserve">NOTA DE CREDITO ISD        </t>
  </si>
  <si>
    <t xml:space="preserve">OBLIGACIONES  </t>
  </si>
  <si>
    <t xml:space="preserve">BANCO BOLIVARIANO </t>
  </si>
  <si>
    <t>PROMOTORES INMOBILIARIOS PRONOBIS</t>
  </si>
  <si>
    <t>PLASTICOS DEL LITORAL</t>
  </si>
  <si>
    <t xml:space="preserve">ENVASES DEL LITORAL </t>
  </si>
  <si>
    <t xml:space="preserve">INMOBILIARIA LAVIE </t>
  </si>
  <si>
    <t xml:space="preserve">SUPERDEPORTE </t>
  </si>
  <si>
    <t>TIENDAS INDUSTRIALES ASOCIADAS (TIA)</t>
  </si>
  <si>
    <t xml:space="preserve">DIPAC MANTA </t>
  </si>
  <si>
    <t xml:space="preserve">CORPORACION EL ROSADO </t>
  </si>
  <si>
    <t xml:space="preserve">PRODUCTORA CARTONERA </t>
  </si>
  <si>
    <t xml:space="preserve">MINUTOCORP </t>
  </si>
  <si>
    <t xml:space="preserve">BANCO AMAZONAS </t>
  </si>
  <si>
    <t xml:space="preserve">PAPEL COMERCIAL CERO CUPON </t>
  </si>
  <si>
    <t xml:space="preserve">INTEROC </t>
  </si>
  <si>
    <t xml:space="preserve">   120 D  </t>
  </si>
  <si>
    <t xml:space="preserve">SURPAPELCORP </t>
  </si>
  <si>
    <t xml:space="preserve">    90 D  </t>
  </si>
  <si>
    <t xml:space="preserve">   358 D  </t>
  </si>
  <si>
    <t xml:space="preserve">ALMACENES BOYACA </t>
  </si>
  <si>
    <t xml:space="preserve">   271 D  </t>
  </si>
  <si>
    <t>MAVESA</t>
  </si>
  <si>
    <t>EMPAGRAN</t>
  </si>
  <si>
    <t>OBLIGACIONES SPLIT-UP TIPO 2</t>
  </si>
  <si>
    <t xml:space="preserve">    32 D  </t>
  </si>
  <si>
    <t xml:space="preserve">CERTIFICADO DE INVERSION   </t>
  </si>
  <si>
    <t>BANECUADOR</t>
  </si>
  <si>
    <t xml:space="preserve">    35 D  </t>
  </si>
  <si>
    <t xml:space="preserve">   364 D  </t>
  </si>
  <si>
    <t xml:space="preserve">BANCO DINERS CLUB DEL ECUADOR </t>
  </si>
  <si>
    <t xml:space="preserve">CERT. INVERSION DESMATERIALIZADO        </t>
  </si>
  <si>
    <t xml:space="preserve">CERT. DEPOSITO A PLAZO     </t>
  </si>
  <si>
    <t xml:space="preserve">BANCO DEL PACIFICO </t>
  </si>
  <si>
    <t>BANCO DE DESARROLLO DEL ECUADOR</t>
  </si>
  <si>
    <t xml:space="preserve">VALORES TITULARIZACION CREDITICIA       </t>
  </si>
  <si>
    <t>FACTURA COMERCIAL NEGOCIABLE</t>
  </si>
  <si>
    <t xml:space="preserve">   125 D  </t>
  </si>
  <si>
    <t xml:space="preserve">HIVIMAR </t>
  </si>
  <si>
    <t>TOTAL RENTA FIJA</t>
  </si>
  <si>
    <r>
      <t xml:space="preserve">(1) TEA: </t>
    </r>
    <r>
      <rPr>
        <sz val="14"/>
        <rFont val="Segoe UI Variable Display Semib"/>
      </rPr>
      <t>Tasa Efectiva Anual utilizada para papeles de Tipo I</t>
    </r>
  </si>
  <si>
    <r>
      <t xml:space="preserve">(2) TIR:  </t>
    </r>
    <r>
      <rPr>
        <sz val="11"/>
        <rFont val="Segoe UI Variable Display Semib"/>
      </rPr>
      <t>Tasa Interna de Retorno expresada en términos efetivos utilizada para papeles de Tipo II</t>
    </r>
  </si>
  <si>
    <t>MONTO TOTAL NEGOCIADO</t>
  </si>
  <si>
    <t>VALOR NOMINAL</t>
  </si>
  <si>
    <t>VALOR EFECTIVO</t>
  </si>
  <si>
    <t>Renta Variable</t>
  </si>
  <si>
    <t>ACCIONES</t>
  </si>
  <si>
    <t>Renta Fija</t>
  </si>
  <si>
    <t>TOTALES</t>
  </si>
  <si>
    <t>Banco Central del Ecuador</t>
  </si>
  <si>
    <t xml:space="preserve">BONO ACTA RESOLUTIVA 032-2019           </t>
  </si>
  <si>
    <t xml:space="preserve">   119 D  </t>
  </si>
  <si>
    <t xml:space="preserve">    30 D  </t>
  </si>
  <si>
    <t>FUROIANI OBRAS Y PROYECTOS</t>
  </si>
  <si>
    <t>RIZZOKNIT</t>
  </si>
  <si>
    <t xml:space="preserve">    47 D  </t>
  </si>
  <si>
    <t xml:space="preserve">POLIZAS DE ACUMULACION     </t>
  </si>
  <si>
    <t>CORPORACION FINANCIERA NACIONAL</t>
  </si>
  <si>
    <t xml:space="preserve">FACTURA COMERCIAL NEGOCIABLE - REB      </t>
  </si>
  <si>
    <t>ROQUIMIM</t>
  </si>
  <si>
    <t>MON.</t>
  </si>
  <si>
    <t>PRECIO</t>
  </si>
  <si>
    <t>INTERES</t>
  </si>
  <si>
    <t>PLAZO</t>
  </si>
  <si>
    <t>RENDIM</t>
  </si>
  <si>
    <t>TEA/TIR</t>
  </si>
  <si>
    <t>TIPO</t>
  </si>
  <si>
    <t xml:space="preserve">          MONTO</t>
  </si>
  <si>
    <t xml:space="preserve">   V.NOMINAL</t>
  </si>
  <si>
    <t xml:space="preserve">     V.EFECTIVO</t>
  </si>
  <si>
    <t>SOC.AGR.IND."SAN CARLOS"</t>
  </si>
  <si>
    <t xml:space="preserve">RYC </t>
  </si>
  <si>
    <t>DREAMPACK ECUADOR</t>
  </si>
  <si>
    <t xml:space="preserve">    48 D  </t>
  </si>
  <si>
    <t xml:space="preserve">   269 D  </t>
  </si>
  <si>
    <t xml:space="preserve">    58 D  </t>
  </si>
  <si>
    <t xml:space="preserve">BANCO PICHINCHA </t>
  </si>
  <si>
    <t xml:space="preserve">   300 D  </t>
  </si>
  <si>
    <t xml:space="preserve">   103 D  </t>
  </si>
  <si>
    <t>CERVECERIA NACIONAL CN</t>
  </si>
  <si>
    <t xml:space="preserve">   177 D  </t>
  </si>
  <si>
    <t xml:space="preserve">   354 D  </t>
  </si>
  <si>
    <t xml:space="preserve">    64 D  </t>
  </si>
  <si>
    <t>ADITIVOS Y ALIMENTOS  ADILISA</t>
  </si>
  <si>
    <t>INMONTE</t>
  </si>
  <si>
    <t xml:space="preserve">LIRIS </t>
  </si>
  <si>
    <t xml:space="preserve">PROMARISCO </t>
  </si>
  <si>
    <t>CORPETROLSA</t>
  </si>
  <si>
    <t xml:space="preserve">   351 D  </t>
  </si>
  <si>
    <t xml:space="preserve">   287 D  </t>
  </si>
  <si>
    <t xml:space="preserve">   360 D  </t>
  </si>
  <si>
    <t xml:space="preserve">    85 D  </t>
  </si>
  <si>
    <t xml:space="preserve">   190 D  </t>
  </si>
  <si>
    <t>COMERCIALIZADORA DEL ECUADOR FERTIEXPORTS</t>
  </si>
  <si>
    <t xml:space="preserve">NOVACREDIT </t>
  </si>
  <si>
    <t xml:space="preserve">   129 D  </t>
  </si>
  <si>
    <t xml:space="preserve">   363 D  </t>
  </si>
  <si>
    <t xml:space="preserve">   183 D  </t>
  </si>
  <si>
    <t xml:space="preserve">    43 D  </t>
  </si>
  <si>
    <t>BANCO DE LOJA</t>
  </si>
  <si>
    <t>COOPERATIVA DE AHORRO Y CRÉDITO ALIANZA DEL VALLE</t>
  </si>
  <si>
    <t>TITULARIZACION CARTERA CREDITO RETAIL I</t>
  </si>
  <si>
    <t>BANCO BOLIVARIANO</t>
  </si>
  <si>
    <t>TECAFORTUNA</t>
  </si>
  <si>
    <t xml:space="preserve">   211 D  </t>
  </si>
  <si>
    <t>BONO ACTA RESOLUTIVA 002-2021 - JUBILADO</t>
  </si>
  <si>
    <t xml:space="preserve">   186 D  </t>
  </si>
  <si>
    <t xml:space="preserve">LETRAS DE CAMBIO           </t>
  </si>
  <si>
    <t xml:space="preserve">   267 D  </t>
  </si>
  <si>
    <t xml:space="preserve">QUIMIPAC </t>
  </si>
  <si>
    <t xml:space="preserve"> 2,557 D  </t>
  </si>
  <si>
    <t xml:space="preserve">OBLIGACIONES CONV.EN ACCIONES           </t>
  </si>
  <si>
    <t xml:space="preserve">   270 D  </t>
  </si>
  <si>
    <t xml:space="preserve">LA FABRIL </t>
  </si>
  <si>
    <t xml:space="preserve">   135 D  </t>
  </si>
  <si>
    <t xml:space="preserve">INDUSTRIAS CATEDRAL </t>
  </si>
  <si>
    <t xml:space="preserve">   290 D  </t>
  </si>
  <si>
    <t xml:space="preserve">   152 D  </t>
  </si>
  <si>
    <t xml:space="preserve">   272 D  </t>
  </si>
  <si>
    <t xml:space="preserve">   347 D  </t>
  </si>
  <si>
    <t xml:space="preserve">   122 D  </t>
  </si>
  <si>
    <t xml:space="preserve">   274 D  </t>
  </si>
  <si>
    <t xml:space="preserve">    42 D  </t>
  </si>
  <si>
    <t xml:space="preserve">   147 D  </t>
  </si>
  <si>
    <t xml:space="preserve">PAPEL COMERCIAL CON INTERES TIPO 1      </t>
  </si>
  <si>
    <t>STARCARGO</t>
  </si>
  <si>
    <t xml:space="preserve">   195 D  </t>
  </si>
  <si>
    <t xml:space="preserve">    77 D  </t>
  </si>
  <si>
    <t xml:space="preserve">   105 D  </t>
  </si>
  <si>
    <t xml:space="preserve">   361 D  </t>
  </si>
  <si>
    <t xml:space="preserve">   365 D  </t>
  </si>
  <si>
    <t>CAJA CENTRAL FINANCOOP</t>
  </si>
  <si>
    <t>TITULARIZACIÓN DE CARTERA NOVACREDIT VI</t>
  </si>
  <si>
    <t>ELECTRICA HAMT</t>
  </si>
  <si>
    <t>FIDEICOMISO MERCANTIL GM HOTEL</t>
  </si>
  <si>
    <t xml:space="preserve">BONO ACTA RESOLUTIVA 002-2022           </t>
  </si>
  <si>
    <t xml:space="preserve">   255 D  </t>
  </si>
  <si>
    <t xml:space="preserve"> 1,700 D  </t>
  </si>
  <si>
    <t>FARMAENLACE</t>
  </si>
  <si>
    <t>ALPHA FACTORING DEL ECUADOR</t>
  </si>
  <si>
    <t>FABRICA DE DILUYENTES Y ADHESIVOS DISTHER</t>
  </si>
  <si>
    <t>RIPCONCIV CONSTRUCCIONES CIVILES</t>
  </si>
  <si>
    <t xml:space="preserve">   210 D  </t>
  </si>
  <si>
    <t xml:space="preserve">   276 D  </t>
  </si>
  <si>
    <t xml:space="preserve">   184 D  </t>
  </si>
  <si>
    <t xml:space="preserve">    70 D  </t>
  </si>
  <si>
    <t xml:space="preserve">COMPUTRONSA </t>
  </si>
  <si>
    <t xml:space="preserve">   188 D  </t>
  </si>
  <si>
    <t xml:space="preserve">   169 D  </t>
  </si>
  <si>
    <t xml:space="preserve">BANCO PROCREDIT </t>
  </si>
  <si>
    <t>RETRATOREC</t>
  </si>
  <si>
    <t xml:space="preserve">ACEPTACION BANCARIA        </t>
  </si>
  <si>
    <t xml:space="preserve">BONOS ACTA RESOLUTIVA 018  </t>
  </si>
  <si>
    <t xml:space="preserve">   207 D  </t>
  </si>
  <si>
    <t xml:space="preserve">   283 D  </t>
  </si>
  <si>
    <t xml:space="preserve">   332 D  </t>
  </si>
  <si>
    <t xml:space="preserve"> 1,057 D  </t>
  </si>
  <si>
    <t xml:space="preserve"> 1,407 D  </t>
  </si>
  <si>
    <t xml:space="preserve">   273 D  </t>
  </si>
  <si>
    <t xml:space="preserve">ELECTROCABLES </t>
  </si>
  <si>
    <t>DIFARE</t>
  </si>
  <si>
    <t xml:space="preserve"> 1,812 D  </t>
  </si>
  <si>
    <t xml:space="preserve"> 1,498 D  </t>
  </si>
  <si>
    <t xml:space="preserve">   288 D  </t>
  </si>
  <si>
    <t xml:space="preserve"> 1,750 D  </t>
  </si>
  <si>
    <t xml:space="preserve"> 1,760 D  </t>
  </si>
  <si>
    <t xml:space="preserve"> 1,765 D  </t>
  </si>
  <si>
    <t xml:space="preserve"> 1,788 D  </t>
  </si>
  <si>
    <t xml:space="preserve"> 1,761 D  </t>
  </si>
  <si>
    <t xml:space="preserve">   966 D  </t>
  </si>
  <si>
    <t xml:space="preserve">   699 D  </t>
  </si>
  <si>
    <t xml:space="preserve"> 1,449 D  </t>
  </si>
  <si>
    <t xml:space="preserve">   243 D  </t>
  </si>
  <si>
    <t xml:space="preserve">   254 D  </t>
  </si>
  <si>
    <t xml:space="preserve">   215 D  </t>
  </si>
  <si>
    <t xml:space="preserve"> 1,037 D  </t>
  </si>
  <si>
    <t xml:space="preserve">   248 D  </t>
  </si>
  <si>
    <t xml:space="preserve">   281 D  </t>
  </si>
  <si>
    <t xml:space="preserve">FERRO TORRE </t>
  </si>
  <si>
    <t xml:space="preserve">   350 D  </t>
  </si>
  <si>
    <t xml:space="preserve">    68 D  </t>
  </si>
  <si>
    <t>OCTAVA TITULARIZACIÓN CARTERA COMERCIAL-IASA</t>
  </si>
  <si>
    <t>NOVENA TITULARIZACIÓN CARTERA AUTOMOTRIZ AMAZONAS</t>
  </si>
  <si>
    <t xml:space="preserve"> 1,040 D  </t>
  </si>
  <si>
    <r>
      <t>BOLETIN INFOBURSATIL BVG</t>
    </r>
    <r>
      <rPr>
        <b/>
        <sz val="10"/>
        <color theme="0"/>
        <rFont val="Segoe UI Variable Display"/>
      </rPr>
      <t xml:space="preserve"> 
</t>
    </r>
    <r>
      <rPr>
        <b/>
        <sz val="16"/>
        <color theme="0"/>
        <rFont val="Segoe UI Variable Display"/>
      </rPr>
      <t>Mayo de 2023 - No. 332</t>
    </r>
  </si>
  <si>
    <t>El monto tranzado en la BVG en el mes de Mayo fue de US$ 613,5 millones, mientras que a nivel nacional  el monto negociado fue de US$ 1.127,2 millones
La participación de la BVG en valores efectivos en el monto nacional es del 54,43%
Por tipo de Renta a Nivel Nacional, la renta variable alcanzó US$ 3,4 millones que representa el 0,3% mientras que en renta fija se cerró US$ 1.128,8 millones que representa el 99,7% del total negociado</t>
  </si>
  <si>
    <t>EN MAYO DE 2023</t>
  </si>
  <si>
    <r>
      <t>VOLUMEN DE OPERACIONES EN LA BVG</t>
    </r>
    <r>
      <rPr>
        <b/>
        <sz val="10"/>
        <color theme="0"/>
        <rFont val="Segoe UI Variable Display"/>
      </rPr>
      <t xml:space="preserve">
</t>
    </r>
    <r>
      <rPr>
        <b/>
        <sz val="16"/>
        <color theme="0"/>
        <rFont val="Segoe UI Variable Display"/>
      </rPr>
      <t>Enero - Mayo</t>
    </r>
  </si>
  <si>
    <t>En el periódo Enero a Mayo de 2023 el monto transado en BVG es de US$ 2,639 millones mostrando una reducción del 7,7% respecto al mismo período del año 2022.  Las negociaciones por sector de emisión, en papeles del sector privado se negociaron US$ 1.309 millones que representa el 49,6% del total transado frente a US$ 1.329 millones en papeles del sector público que tienen una participación del 50,4%.  Los papeles del sector privado muestran un incremento del 20,7% respecto al período anterior mientras los papeles emitidos por el sector público presenta una caída del 25,0%.</t>
  </si>
  <si>
    <r>
      <t xml:space="preserve">VOLUMEN DE OPERACIONES EN LA BVG POR TITULO
</t>
    </r>
    <r>
      <rPr>
        <b/>
        <sz val="16"/>
        <color theme="0"/>
        <rFont val="Segoe UI Variable Display"/>
      </rPr>
      <t>En valor efectivo en dolares, correspondiente de Enero a Mayo 2023</t>
    </r>
    <r>
      <rPr>
        <b/>
        <sz val="20"/>
        <color theme="0"/>
        <rFont val="Segoe UI Variable Display"/>
      </rPr>
      <t xml:space="preserve"> </t>
    </r>
  </si>
  <si>
    <r>
      <t xml:space="preserve">VOLUMEN DE OPERACIONES EN EL MERCADO BUSÁTIL
</t>
    </r>
    <r>
      <rPr>
        <b/>
        <sz val="16"/>
        <color theme="0"/>
        <rFont val="Segoe UI Variable Display"/>
      </rPr>
      <t>En valor efectivo en dólares, correspondiente de Enero a Mayo 2023</t>
    </r>
  </si>
  <si>
    <r>
      <t xml:space="preserve">VOLUMEN DE OPERACIONES POR CASAS DE VALORES Y OPERADORES PÚBLICOS
</t>
    </r>
    <r>
      <rPr>
        <b/>
        <sz val="16"/>
        <color theme="0"/>
        <rFont val="Segoe UI Variable Display"/>
      </rPr>
      <t>En valor efectivo en dólares, correspondiente a Mayo 2023</t>
    </r>
  </si>
  <si>
    <r>
      <t xml:space="preserve">VOLUMEN DE OPERACIONES POR CASAS DE VALORES Y OPERADORES PÚBLICOS
</t>
    </r>
    <r>
      <rPr>
        <b/>
        <sz val="16"/>
        <color theme="0"/>
        <rFont val="Segoe UI Variable Display"/>
      </rPr>
      <t>En valor efectivo en dólares, correspondiente a Enero-Mayo 2023</t>
    </r>
  </si>
  <si>
    <t>BOLETÍN MENSUAL DE OPERACIONES
Mayo 2023</t>
  </si>
  <si>
    <t>BANCO PICHINCHA</t>
  </si>
  <si>
    <t>CERRO ALTO FORESTAL</t>
  </si>
  <si>
    <t>EL TECAL</t>
  </si>
  <si>
    <t>MERIZA</t>
  </si>
  <si>
    <t>VALLE GRANDE FORESTAL</t>
  </si>
  <si>
    <t>CERTIFICADOS DE APORTACION</t>
  </si>
  <si>
    <t>MUTUALISTA PICHINCHA</t>
  </si>
  <si>
    <t>TOTAL CERTIFICADOS DE APORTACION</t>
  </si>
  <si>
    <t xml:space="preserve">   170 D  </t>
  </si>
  <si>
    <t xml:space="preserve">   138 D  </t>
  </si>
  <si>
    <t xml:space="preserve">   174 D  </t>
  </si>
  <si>
    <t xml:space="preserve">   173 D  </t>
  </si>
  <si>
    <t xml:space="preserve">   162 D  </t>
  </si>
  <si>
    <t xml:space="preserve">   264 D  </t>
  </si>
  <si>
    <t xml:space="preserve">   338 D  </t>
  </si>
  <si>
    <t xml:space="preserve">BONO DEL ESTADO ACTA 015-2020           </t>
  </si>
  <si>
    <t xml:space="preserve">   204 D  </t>
  </si>
  <si>
    <t xml:space="preserve">   230 D  </t>
  </si>
  <si>
    <t xml:space="preserve"> 1,546 D  </t>
  </si>
  <si>
    <t xml:space="preserve">   800 D  </t>
  </si>
  <si>
    <t xml:space="preserve"> 1,049 D  </t>
  </si>
  <si>
    <t xml:space="preserve"> 1,055 D  </t>
  </si>
  <si>
    <t xml:space="preserve"> 1,043 D  </t>
  </si>
  <si>
    <t xml:space="preserve"> 1,060 D  </t>
  </si>
  <si>
    <t xml:space="preserve">   311 D  </t>
  </si>
  <si>
    <t xml:space="preserve"> 1,816 D  </t>
  </si>
  <si>
    <t xml:space="preserve"> 1,821 D  </t>
  </si>
  <si>
    <t xml:space="preserve">   790 D  </t>
  </si>
  <si>
    <t xml:space="preserve"> 1,188 D  </t>
  </si>
  <si>
    <t xml:space="preserve"> 2,627 D  </t>
  </si>
  <si>
    <t xml:space="preserve"> 2,633 D  </t>
  </si>
  <si>
    <t xml:space="preserve"> 1,447 D  </t>
  </si>
  <si>
    <t xml:space="preserve">   720 D  </t>
  </si>
  <si>
    <t xml:space="preserve"> 1,084 D  </t>
  </si>
  <si>
    <t xml:space="preserve"> 1,088 D  </t>
  </si>
  <si>
    <t xml:space="preserve"> 1,333 D  </t>
  </si>
  <si>
    <t xml:space="preserve"> 1,814 D  </t>
  </si>
  <si>
    <t xml:space="preserve"> 2,064 D  </t>
  </si>
  <si>
    <t xml:space="preserve"> 2,176 D  </t>
  </si>
  <si>
    <t xml:space="preserve"> 2,182 D  </t>
  </si>
  <si>
    <t xml:space="preserve"> 2,429 D  </t>
  </si>
  <si>
    <t xml:space="preserve"> 2,792 D  </t>
  </si>
  <si>
    <t xml:space="preserve">   944 D  </t>
  </si>
  <si>
    <t xml:space="preserve">   950 D  </t>
  </si>
  <si>
    <t xml:space="preserve"> 1,063 D  </t>
  </si>
  <si>
    <t xml:space="preserve"> 1,076 D  </t>
  </si>
  <si>
    <t xml:space="preserve"> 1,081 D  </t>
  </si>
  <si>
    <t xml:space="preserve"> 1,808 D  </t>
  </si>
  <si>
    <t xml:space="preserve"> 2,424 D  </t>
  </si>
  <si>
    <t xml:space="preserve"> 2,177 D  </t>
  </si>
  <si>
    <t xml:space="preserve">   355 D  </t>
  </si>
  <si>
    <t xml:space="preserve">   356 D  </t>
  </si>
  <si>
    <t xml:space="preserve">   278 D  </t>
  </si>
  <si>
    <t xml:space="preserve">   289 D  </t>
  </si>
  <si>
    <t xml:space="preserve"> 2,708 D  </t>
  </si>
  <si>
    <t xml:space="preserve">FUNDAMETZ </t>
  </si>
  <si>
    <t xml:space="preserve"> 2,542 D  </t>
  </si>
  <si>
    <t xml:space="preserve">   317 D  </t>
  </si>
  <si>
    <t xml:space="preserve"> 1,048 D  </t>
  </si>
  <si>
    <t xml:space="preserve"> 1,696 D  </t>
  </si>
  <si>
    <t xml:space="preserve">TELCONET </t>
  </si>
  <si>
    <t xml:space="preserve">   729 D  </t>
  </si>
  <si>
    <t xml:space="preserve"> 1,930 D  </t>
  </si>
  <si>
    <t xml:space="preserve"> 1,943 D  </t>
  </si>
  <si>
    <t>ALIMENTOS ECUATORIANOS ALIMEC</t>
  </si>
  <si>
    <t xml:space="preserve"> 1,077 D  </t>
  </si>
  <si>
    <t xml:space="preserve">   910 D  </t>
  </si>
  <si>
    <t xml:space="preserve">   914 D  </t>
  </si>
  <si>
    <t xml:space="preserve">   915 D  </t>
  </si>
  <si>
    <t xml:space="preserve"> 2,093 D  </t>
  </si>
  <si>
    <t xml:space="preserve"> 2,092 D  </t>
  </si>
  <si>
    <t xml:space="preserve"> 2,106 D  </t>
  </si>
  <si>
    <t xml:space="preserve"> 3,190 D  </t>
  </si>
  <si>
    <t xml:space="preserve"> 3,184 D  </t>
  </si>
  <si>
    <t xml:space="preserve">   834 D  </t>
  </si>
  <si>
    <t xml:space="preserve">   840 D  </t>
  </si>
  <si>
    <t xml:space="preserve">   830 D  </t>
  </si>
  <si>
    <t xml:space="preserve"> 1,779 D  </t>
  </si>
  <si>
    <t xml:space="preserve"> 2,463 D  </t>
  </si>
  <si>
    <t xml:space="preserve"> 1,067 D  </t>
  </si>
  <si>
    <t xml:space="preserve"> 3,567 D  </t>
  </si>
  <si>
    <t xml:space="preserve"> 1,426 D  </t>
  </si>
  <si>
    <t xml:space="preserve"> 1,433 D  </t>
  </si>
  <si>
    <t xml:space="preserve"> 1,437 D  </t>
  </si>
  <si>
    <t xml:space="preserve"> 1,440 D  </t>
  </si>
  <si>
    <t xml:space="preserve"> 1,785 D  </t>
  </si>
  <si>
    <t xml:space="preserve"> 1,786 D  </t>
  </si>
  <si>
    <t xml:space="preserve"> 1,787 D  </t>
  </si>
  <si>
    <t xml:space="preserve"> 1,794 D  </t>
  </si>
  <si>
    <t xml:space="preserve"> 1,802 D  </t>
  </si>
  <si>
    <t xml:space="preserve"> 1,805 D  </t>
  </si>
  <si>
    <t xml:space="preserve">   552 D  </t>
  </si>
  <si>
    <t>EDIMCA</t>
  </si>
  <si>
    <t xml:space="preserve"> 1,671 D  </t>
  </si>
  <si>
    <t xml:space="preserve"> 1,797 D  </t>
  </si>
  <si>
    <t xml:space="preserve"> 1,792 D  </t>
  </si>
  <si>
    <t xml:space="preserve"> 1,799 D  </t>
  </si>
  <si>
    <t xml:space="preserve"> 1,806 D  </t>
  </si>
  <si>
    <t xml:space="preserve"> 1,801 D  </t>
  </si>
  <si>
    <t xml:space="preserve"> 2,827 D  </t>
  </si>
  <si>
    <t xml:space="preserve">   903 D  </t>
  </si>
  <si>
    <t xml:space="preserve"> 1,045 D  </t>
  </si>
  <si>
    <t>NEGOCIOS AUTOMOTRICES NEOHYUNDAI</t>
  </si>
  <si>
    <t xml:space="preserve"> 1,358 D  </t>
  </si>
  <si>
    <t xml:space="preserve"> 1,461 D  </t>
  </si>
  <si>
    <t xml:space="preserve">PREDUCA </t>
  </si>
  <si>
    <t xml:space="preserve"> 1,112 D  </t>
  </si>
  <si>
    <t xml:space="preserve">CARVAGU </t>
  </si>
  <si>
    <t xml:space="preserve"> 1,307 D  </t>
  </si>
  <si>
    <t xml:space="preserve"> 1,138 D  </t>
  </si>
  <si>
    <t>LOGISTICA EMPRESARIAL, LEMPRESA</t>
  </si>
  <si>
    <t xml:space="preserve"> 1,302 D  </t>
  </si>
  <si>
    <t xml:space="preserve"> 1,355 D  </t>
  </si>
  <si>
    <t xml:space="preserve">   976 D  </t>
  </si>
  <si>
    <t xml:space="preserve"> 1,175 D  </t>
  </si>
  <si>
    <t xml:space="preserve"> 1,520 D  </t>
  </si>
  <si>
    <t xml:space="preserve"> 1,530 D  </t>
  </si>
  <si>
    <t>ARRENDATOTEM</t>
  </si>
  <si>
    <t xml:space="preserve"> 1,144 D  </t>
  </si>
  <si>
    <t xml:space="preserve">FEEDPRO </t>
  </si>
  <si>
    <t xml:space="preserve"> 2,430 D  </t>
  </si>
  <si>
    <t xml:space="preserve"> 1,753 D  </t>
  </si>
  <si>
    <t>PROTEINAS NATURALES PROTENAT</t>
  </si>
  <si>
    <t xml:space="preserve">   128 D  </t>
  </si>
  <si>
    <t xml:space="preserve">   149 D  </t>
  </si>
  <si>
    <t xml:space="preserve">   316 D  </t>
  </si>
  <si>
    <t xml:space="preserve">   318 D  </t>
  </si>
  <si>
    <t xml:space="preserve">   328 D  </t>
  </si>
  <si>
    <t xml:space="preserve">   331 D  </t>
  </si>
  <si>
    <t xml:space="preserve">    39 D  </t>
  </si>
  <si>
    <t xml:space="preserve">    37 D  </t>
  </si>
  <si>
    <t xml:space="preserve">    45 D  </t>
  </si>
  <si>
    <t xml:space="preserve">   151 D  </t>
  </si>
  <si>
    <t xml:space="preserve">   240 D  </t>
  </si>
  <si>
    <t>CARTIMEX</t>
  </si>
  <si>
    <t xml:space="preserve">    14 D  </t>
  </si>
  <si>
    <t xml:space="preserve">NEDERAGRO </t>
  </si>
  <si>
    <t xml:space="preserve">   187 D  </t>
  </si>
  <si>
    <t xml:space="preserve">    55 D  </t>
  </si>
  <si>
    <t xml:space="preserve">NESTLE ECUADOR </t>
  </si>
  <si>
    <t xml:space="preserve">   150 D  </t>
  </si>
  <si>
    <t>ZAIMELLA DEL ECUADOR</t>
  </si>
  <si>
    <t xml:space="preserve">   160 D  </t>
  </si>
  <si>
    <t xml:space="preserve">   246 D  </t>
  </si>
  <si>
    <t>INCABLE</t>
  </si>
  <si>
    <t xml:space="preserve">    10 D  </t>
  </si>
  <si>
    <t xml:space="preserve">    20 D  </t>
  </si>
  <si>
    <t xml:space="preserve">    61 D  </t>
  </si>
  <si>
    <t xml:space="preserve">    50 D  </t>
  </si>
  <si>
    <t xml:space="preserve">   291 D  </t>
  </si>
  <si>
    <t xml:space="preserve">   284 D  </t>
  </si>
  <si>
    <t xml:space="preserve">   297 D  </t>
  </si>
  <si>
    <t xml:space="preserve">IPAC </t>
  </si>
  <si>
    <t xml:space="preserve">    40 D  </t>
  </si>
  <si>
    <t xml:space="preserve">   193 D  </t>
  </si>
  <si>
    <t xml:space="preserve">   199 D  </t>
  </si>
  <si>
    <t xml:space="preserve">   192 D  </t>
  </si>
  <si>
    <t xml:space="preserve">    60 D  </t>
  </si>
  <si>
    <t xml:space="preserve">    87 D  </t>
  </si>
  <si>
    <t xml:space="preserve">INVESTEAM </t>
  </si>
  <si>
    <t xml:space="preserve">     5 D  </t>
  </si>
  <si>
    <t xml:space="preserve">    46 D  </t>
  </si>
  <si>
    <t xml:space="preserve">    63 D  </t>
  </si>
  <si>
    <t xml:space="preserve">    36 D  </t>
  </si>
  <si>
    <t xml:space="preserve">    38 D  </t>
  </si>
  <si>
    <t xml:space="preserve">   488 D  </t>
  </si>
  <si>
    <t xml:space="preserve">   797 D  </t>
  </si>
  <si>
    <t xml:space="preserve">   782 D  </t>
  </si>
  <si>
    <t xml:space="preserve">   286 D  </t>
  </si>
  <si>
    <t xml:space="preserve"> 1,004 D  </t>
  </si>
  <si>
    <t xml:space="preserve">   378 D  </t>
  </si>
  <si>
    <t xml:space="preserve">   470 D  </t>
  </si>
  <si>
    <t xml:space="preserve">   561 D  </t>
  </si>
  <si>
    <t xml:space="preserve">   651 D  </t>
  </si>
  <si>
    <t xml:space="preserve">   743 D  </t>
  </si>
  <si>
    <t xml:space="preserve">OBLIGACIONES - REB (REG.ESPECIAL B.)    </t>
  </si>
  <si>
    <t>SOCIETCOMPANY</t>
  </si>
  <si>
    <t xml:space="preserve">   793 D  </t>
  </si>
  <si>
    <t xml:space="preserve">   203 D  </t>
  </si>
  <si>
    <t xml:space="preserve">    98 D  </t>
  </si>
  <si>
    <t xml:space="preserve">   104 D  </t>
  </si>
  <si>
    <t xml:space="preserve">    49 D  </t>
  </si>
  <si>
    <t xml:space="preserve">   189 D  </t>
  </si>
  <si>
    <t xml:space="preserve">     3 D  </t>
  </si>
  <si>
    <t xml:space="preserve">   301 D  </t>
  </si>
  <si>
    <t xml:space="preserve">   257 D  </t>
  </si>
  <si>
    <t xml:space="preserve">   362 D  </t>
  </si>
  <si>
    <t xml:space="preserve">   108 D  </t>
  </si>
  <si>
    <t xml:space="preserve">   141 D  </t>
  </si>
  <si>
    <t xml:space="preserve">   225 D  </t>
  </si>
  <si>
    <t xml:space="preserve">    62 D  </t>
  </si>
  <si>
    <t xml:space="preserve">   308 D  </t>
  </si>
  <si>
    <t xml:space="preserve">   348 D  </t>
  </si>
  <si>
    <t xml:space="preserve">   232 D  </t>
  </si>
  <si>
    <t xml:space="preserve">    52 D  </t>
  </si>
  <si>
    <t xml:space="preserve">BANCO GENERAL RUMIÑAHUI </t>
  </si>
  <si>
    <t xml:space="preserve">   260 D  </t>
  </si>
  <si>
    <t xml:space="preserve">   285 D  </t>
  </si>
  <si>
    <t>COOPERATIVA DE AHORRO Y CREDITO ANDALUCIA</t>
  </si>
  <si>
    <t xml:space="preserve">BANCO COOPNACIONAL </t>
  </si>
  <si>
    <t>COOPERATIVA DE AHORRO Y CREDITO COOPROGRESO</t>
  </si>
  <si>
    <t>COOPERATIVA DE AHORRO Y CRÉDITO 29 DE OCTUBRE</t>
  </si>
  <si>
    <t xml:space="preserve">CERT. DE DEPOSITO A PLAZO -REB          </t>
  </si>
  <si>
    <t>COOPERATIVA DE AHORRO Y CRÉDITO TULCÁN</t>
  </si>
  <si>
    <t xml:space="preserve"> 1,036 D  </t>
  </si>
  <si>
    <t xml:space="preserve">   959 D  </t>
  </si>
  <si>
    <t xml:space="preserve">   938 D  </t>
  </si>
  <si>
    <t xml:space="preserve">   146 D  </t>
  </si>
  <si>
    <t xml:space="preserve">   155 D  </t>
  </si>
  <si>
    <t xml:space="preserve">   165 D  </t>
  </si>
  <si>
    <t xml:space="preserve">   167 D  </t>
  </si>
  <si>
    <t xml:space="preserve">   101 D  </t>
  </si>
  <si>
    <t xml:space="preserve">    86 D  </t>
  </si>
  <si>
    <t xml:space="preserve">SURGALARE </t>
  </si>
  <si>
    <t>PABLO GUILLEN CORDOVA</t>
  </si>
  <si>
    <t xml:space="preserve">    97 D  </t>
  </si>
  <si>
    <t xml:space="preserve">    83 D  </t>
  </si>
  <si>
    <t>REPORTO - ACCIONES</t>
  </si>
  <si>
    <r>
      <t xml:space="preserve">OPERACIONES DIARIAS POR TÍTULO
</t>
    </r>
    <r>
      <rPr>
        <b/>
        <sz val="16"/>
        <color theme="0"/>
        <rFont val="Segoe UI Variable Display"/>
      </rPr>
      <t xml:space="preserve">
</t>
    </r>
    <r>
      <rPr>
        <b/>
        <sz val="14"/>
        <color theme="0"/>
        <rFont val="Segoe UI Variable Display"/>
      </rPr>
      <t>Desde: 01 de Mayo de 2023  Hasta: 31 de Mayo de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</si>
</sst>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 * #,##0_ ;_ * \-#,##0_ ;_ * &quot;-&quot;_ ;_ @_ "/>
    <numFmt numFmtId="43" formatCode="_ * #,##0.00_ ;_ * \-#,##0.00_ ;_ * &quot;-&quot;??_ ;_ @_ "/>
    <numFmt numFmtId="164" formatCode="_(* #,##0_);_(* \(#,##0\);_(* &quot;-&quot;??_);_(@_)"/>
    <numFmt numFmtId="165" formatCode="0.0%"/>
    <numFmt numFmtId="166" formatCode="\1.00%"/>
    <numFmt numFmtId="167" formatCode="_(* #,##0.00_);_(* \(#,##0.00\);_(* &quot;-&quot;??_);_(@_)"/>
    <numFmt numFmtId="168" formatCode="0.00000"/>
    <numFmt numFmtId="169" formatCode="0.0000"/>
    <numFmt numFmtId="170" formatCode="#,##0.0000"/>
  </numFmts>
  <fonts count="8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name val="MS Sans Serif"/>
      <family val="2"/>
    </font>
    <font>
      <sz val="9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22"/>
      <name val="Arial"/>
      <family val="2"/>
    </font>
    <font>
      <sz val="22"/>
      <name val="Arial"/>
      <family val="2"/>
    </font>
    <font>
      <sz val="10"/>
      <name val="Poppins"/>
    </font>
    <font>
      <sz val="10"/>
      <color theme="0"/>
      <name val="Poppins"/>
    </font>
    <font>
      <b/>
      <sz val="10"/>
      <name val="Poppins"/>
    </font>
    <font>
      <b/>
      <sz val="12"/>
      <name val="Poppins"/>
    </font>
    <font>
      <sz val="12"/>
      <name val="Poppins"/>
    </font>
    <font>
      <b/>
      <sz val="16"/>
      <name val="Poppins"/>
    </font>
    <font>
      <sz val="11"/>
      <name val="Poppins"/>
    </font>
    <font>
      <b/>
      <sz val="16"/>
      <color rgb="FF011389"/>
      <name val="Poppins"/>
    </font>
    <font>
      <b/>
      <sz val="26"/>
      <color theme="0"/>
      <name val="Poppins"/>
    </font>
    <font>
      <sz val="14"/>
      <name val="Poppins"/>
    </font>
    <font>
      <sz val="13"/>
      <color rgb="FF011389"/>
      <name val="Arial"/>
      <family val="2"/>
    </font>
    <font>
      <sz val="13"/>
      <name val="Arial"/>
      <family val="2"/>
    </font>
    <font>
      <b/>
      <sz val="14"/>
      <name val="Poppins"/>
    </font>
    <font>
      <b/>
      <sz val="16"/>
      <color theme="0"/>
      <name val="Poppins"/>
    </font>
    <font>
      <b/>
      <sz val="11"/>
      <name val="Poppins"/>
    </font>
    <font>
      <sz val="16"/>
      <name val="Poppins"/>
    </font>
    <font>
      <sz val="14"/>
      <name val="Arial"/>
      <family val="2"/>
    </font>
    <font>
      <b/>
      <sz val="20"/>
      <color theme="0"/>
      <name val="Segoe UI Variable Display"/>
    </font>
    <font>
      <b/>
      <sz val="10"/>
      <color theme="0"/>
      <name val="Segoe UI Variable Display"/>
    </font>
    <font>
      <b/>
      <sz val="16"/>
      <color theme="0"/>
      <name val="Segoe UI Variable Display"/>
    </font>
    <font>
      <b/>
      <sz val="16"/>
      <color rgb="FF011389"/>
      <name val="Segoe UI Variable Display Semib"/>
    </font>
    <font>
      <sz val="10"/>
      <color theme="0"/>
      <name val="Segoe UI"/>
      <family val="2"/>
    </font>
    <font>
      <sz val="10"/>
      <name val="Segoe UI"/>
      <family val="2"/>
    </font>
    <font>
      <sz val="11"/>
      <name val="Segoe UI"/>
      <family val="2"/>
    </font>
    <font>
      <sz val="12"/>
      <name val="Segoe UI"/>
      <family val="2"/>
    </font>
    <font>
      <b/>
      <sz val="12"/>
      <name val="Segoe UI"/>
      <family val="2"/>
    </font>
    <font>
      <b/>
      <sz val="16"/>
      <color rgb="FF2B2B75"/>
      <name val="Segoe UI Variable Display"/>
    </font>
    <font>
      <sz val="10"/>
      <name val="Segoe UI Variable Display Semib"/>
    </font>
    <font>
      <b/>
      <sz val="12"/>
      <name val="Segoe UI Variable Display Semib"/>
    </font>
    <font>
      <b/>
      <sz val="10"/>
      <name val="Segoe UI Variable Display Semib"/>
    </font>
    <font>
      <sz val="12"/>
      <name val="Segoe UI Variable Display Semib"/>
    </font>
    <font>
      <b/>
      <sz val="16"/>
      <color rgb="FF011389"/>
      <name val="Segoe UI Variable Display"/>
    </font>
    <font>
      <sz val="14"/>
      <name val="Segoe UI"/>
      <family val="2"/>
    </font>
    <font>
      <b/>
      <sz val="14"/>
      <color theme="0"/>
      <name val="Segoe UI Variable Display Semib"/>
    </font>
    <font>
      <b/>
      <sz val="13"/>
      <color rgb="FF011389"/>
      <name val="Segoe UI Variable Display"/>
    </font>
    <font>
      <b/>
      <sz val="12"/>
      <color rgb="FF011389"/>
      <name val="Segoe UI Variable Display"/>
    </font>
    <font>
      <b/>
      <sz val="14"/>
      <name val="Segoe UI"/>
      <family val="2"/>
    </font>
    <font>
      <b/>
      <sz val="14"/>
      <name val="Segoe UI Variable Display Semib"/>
    </font>
    <font>
      <b/>
      <sz val="12"/>
      <color theme="0"/>
      <name val="Segoe UI"/>
      <family val="2"/>
    </font>
    <font>
      <b/>
      <sz val="16"/>
      <color rgb="FF2B2B75"/>
      <name val="Segoe UI Variable Display Semib"/>
    </font>
    <font>
      <sz val="11"/>
      <name val="Segoe UI Variable Display Semib"/>
    </font>
    <font>
      <b/>
      <sz val="16"/>
      <color theme="0"/>
      <name val="Segoe UI Variable Display Semib"/>
    </font>
    <font>
      <b/>
      <sz val="16"/>
      <color rgb="FF011389"/>
      <name val="Segoe UI"/>
      <family val="2"/>
    </font>
    <font>
      <b/>
      <sz val="26"/>
      <color rgb="FF011389"/>
      <name val="Segoe UI Variable Display"/>
    </font>
    <font>
      <b/>
      <sz val="14"/>
      <color theme="0"/>
      <name val="Segoe UI"/>
      <family val="2"/>
    </font>
    <font>
      <b/>
      <sz val="16"/>
      <color theme="0"/>
      <name val="Segoe UI"/>
      <family val="2"/>
    </font>
    <font>
      <sz val="16"/>
      <color theme="0"/>
      <name val="Segoe UI"/>
      <family val="2"/>
    </font>
    <font>
      <b/>
      <sz val="16"/>
      <name val="Segoe UI"/>
      <family val="2"/>
    </font>
    <font>
      <sz val="16"/>
      <name val="Segoe UI"/>
      <family val="2"/>
    </font>
    <font>
      <b/>
      <sz val="14"/>
      <color theme="1"/>
      <name val="Segoe UI"/>
      <family val="2"/>
    </font>
    <font>
      <b/>
      <sz val="11"/>
      <color theme="1"/>
      <name val="Segoe UI"/>
      <family val="2"/>
    </font>
    <font>
      <sz val="14"/>
      <name val="Segoe UI Variable Display Semib"/>
    </font>
    <font>
      <b/>
      <sz val="11"/>
      <name val="Segoe UI Variable Display Semib"/>
    </font>
    <font>
      <b/>
      <sz val="16"/>
      <name val="Segoe UI Variable Display Semib"/>
    </font>
    <font>
      <sz val="16"/>
      <name val="Segoe UI Variable Display Semib"/>
    </font>
    <font>
      <b/>
      <sz val="14"/>
      <color theme="0"/>
      <name val="Segoe UI Variable Display"/>
    </font>
    <font>
      <b/>
      <sz val="10"/>
      <name val="Segoe UI"/>
      <family val="2"/>
    </font>
    <font>
      <sz val="14"/>
      <color rgb="FF011389"/>
      <name val="Segoe UI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theme="0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b/>
      <sz val="12"/>
      <color theme="0"/>
      <name val="Poppins"/>
    </font>
    <font>
      <b/>
      <sz val="10"/>
      <color theme="0"/>
      <name val="Poppins"/>
    </font>
    <font>
      <sz val="12"/>
      <color theme="0"/>
      <name val="Poppins"/>
    </font>
    <font>
      <b/>
      <sz val="12"/>
      <color theme="1"/>
      <name val="Poppins"/>
    </font>
    <font>
      <b/>
      <sz val="10"/>
      <color theme="1"/>
      <name val="Poppins"/>
    </font>
    <font>
      <sz val="10"/>
      <color rgb="FFFF0000"/>
      <name val="Arial"/>
      <family val="2"/>
    </font>
    <font>
      <sz val="14"/>
      <color rgb="FFFF0000"/>
      <name val="Arial"/>
      <family val="2"/>
    </font>
    <font>
      <sz val="9"/>
      <color rgb="FFC00000"/>
      <name val="Arial"/>
      <family val="2"/>
    </font>
    <font>
      <sz val="10"/>
      <color rgb="FFC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28CBFF"/>
        <bgColor indexed="64"/>
      </patternFill>
    </fill>
    <fill>
      <patternFill patternType="solid">
        <fgColor rgb="FF01138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B2B75"/>
        <bgColor indexed="64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rgb="FF2B2B75"/>
      </right>
      <top style="thin">
        <color rgb="FF2B2B75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rgb="FF2B2B75"/>
      </top>
      <bottom style="thin">
        <color indexed="64"/>
      </bottom>
      <diagonal/>
    </border>
    <border>
      <left/>
      <right style="thin">
        <color rgb="FF2B2B75"/>
      </right>
      <top/>
      <bottom style="thin">
        <color indexed="64"/>
      </bottom>
      <diagonal/>
    </border>
    <border>
      <left/>
      <right style="thin">
        <color theme="0"/>
      </right>
      <top style="thin">
        <color rgb="FF2B2B75"/>
      </top>
      <bottom style="thin">
        <color indexed="64"/>
      </bottom>
      <diagonal/>
    </border>
    <border>
      <left style="thin">
        <color rgb="FF2B2B75"/>
      </left>
      <right style="thin">
        <color rgb="FF2B2B75"/>
      </right>
      <top style="thin">
        <color rgb="FF2B2B75"/>
      </top>
      <bottom style="thin">
        <color rgb="FF2B2B75"/>
      </bottom>
      <diagonal/>
    </border>
    <border>
      <left style="thin">
        <color theme="0"/>
      </left>
      <right style="thin">
        <color theme="0"/>
      </right>
      <top style="thin">
        <color rgb="FF2B2B75"/>
      </top>
      <bottom style="thin">
        <color rgb="FF2B2B75"/>
      </bottom>
      <diagonal/>
    </border>
    <border>
      <left style="thin">
        <color theme="0"/>
      </left>
      <right style="thin">
        <color rgb="FF2B2B75"/>
      </right>
      <top style="thin">
        <color rgb="FF2B2B75"/>
      </top>
      <bottom style="thin">
        <color rgb="FF2B2B75"/>
      </bottom>
      <diagonal/>
    </border>
    <border>
      <left/>
      <right/>
      <top style="thin">
        <color rgb="FF2B2B75"/>
      </top>
      <bottom style="thin">
        <color rgb="FF2B2B75"/>
      </bottom>
      <diagonal/>
    </border>
    <border>
      <left style="thin">
        <color rgb="FF2B2B75"/>
      </left>
      <right style="thin">
        <color theme="0"/>
      </right>
      <top style="thin">
        <color rgb="FF2B2B75"/>
      </top>
      <bottom style="thin">
        <color rgb="FF2B2B75"/>
      </bottom>
      <diagonal/>
    </border>
    <border>
      <left/>
      <right/>
      <top/>
      <bottom style="thin">
        <color rgb="FF2B2B75"/>
      </bottom>
      <diagonal/>
    </border>
    <border>
      <left/>
      <right/>
      <top style="thin">
        <color rgb="FF2B2B75"/>
      </top>
      <bottom/>
      <diagonal/>
    </border>
  </borders>
  <cellStyleXfs count="16">
    <xf numFmtId="0" fontId="0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</cellStyleXfs>
  <cellXfs count="497">
    <xf numFmtId="0" fontId="0" fillId="0" borderId="0" xfId="0"/>
    <xf numFmtId="0" fontId="3" fillId="0" borderId="0" xfId="1"/>
    <xf numFmtId="3" fontId="3" fillId="0" borderId="0" xfId="1" applyNumberFormat="1"/>
    <xf numFmtId="10" fontId="3" fillId="0" borderId="0" xfId="3" applyNumberFormat="1" applyFont="1"/>
    <xf numFmtId="0" fontId="5" fillId="0" borderId="0" xfId="1" applyFont="1"/>
    <xf numFmtId="4" fontId="16" fillId="0" borderId="0" xfId="1" applyNumberFormat="1" applyFont="1" applyAlignment="1">
      <alignment horizontal="right" vertical="center"/>
    </xf>
    <xf numFmtId="4" fontId="14" fillId="0" borderId="0" xfId="1" applyNumberFormat="1" applyFont="1" applyAlignment="1">
      <alignment horizontal="right" vertical="center"/>
    </xf>
    <xf numFmtId="0" fontId="14" fillId="0" borderId="0" xfId="1" applyFont="1" applyAlignment="1">
      <alignment horizontal="centerContinuous" vertical="center"/>
    </xf>
    <xf numFmtId="0" fontId="14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0" fontId="14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4" fillId="0" borderId="1" xfId="1" applyFont="1" applyBorder="1" applyAlignment="1">
      <alignment horizontal="centerContinuous" vertical="center"/>
    </xf>
    <xf numFmtId="0" fontId="14" fillId="0" borderId="1" xfId="1" applyFont="1" applyBorder="1" applyAlignment="1">
      <alignment vertical="center"/>
    </xf>
    <xf numFmtId="0" fontId="17" fillId="0" borderId="0" xfId="1" applyFont="1" applyAlignment="1">
      <alignment horizontal="center" vertical="center"/>
    </xf>
    <xf numFmtId="4" fontId="17" fillId="0" borderId="0" xfId="1" applyNumberFormat="1" applyFont="1" applyAlignment="1">
      <alignment horizontal="center" vertical="center"/>
    </xf>
    <xf numFmtId="10" fontId="17" fillId="0" borderId="0" xfId="3" applyNumberFormat="1" applyFont="1" applyBorder="1" applyAlignment="1">
      <alignment horizontal="center" vertical="center"/>
    </xf>
    <xf numFmtId="165" fontId="14" fillId="0" borderId="0" xfId="3" applyNumberFormat="1" applyFont="1" applyAlignment="1">
      <alignment vertical="center"/>
    </xf>
    <xf numFmtId="0" fontId="18" fillId="0" borderId="0" xfId="1" applyFont="1" applyAlignment="1">
      <alignment vertical="center"/>
    </xf>
    <xf numFmtId="0" fontId="17" fillId="0" borderId="0" xfId="1" applyFont="1" applyAlignment="1">
      <alignment horizontal="left" vertical="center"/>
    </xf>
    <xf numFmtId="4" fontId="14" fillId="0" borderId="0" xfId="1" applyNumberFormat="1" applyFont="1" applyAlignment="1">
      <alignment vertical="center"/>
    </xf>
    <xf numFmtId="3" fontId="14" fillId="0" borderId="0" xfId="1" applyNumberFormat="1" applyFont="1" applyAlignment="1">
      <alignment vertical="center"/>
    </xf>
    <xf numFmtId="0" fontId="16" fillId="4" borderId="0" xfId="1" applyFont="1" applyFill="1" applyAlignment="1">
      <alignment vertical="center"/>
    </xf>
    <xf numFmtId="4" fontId="18" fillId="4" borderId="0" xfId="1" applyNumberFormat="1" applyFont="1" applyFill="1" applyAlignment="1">
      <alignment horizontal="center" vertical="center"/>
    </xf>
    <xf numFmtId="0" fontId="18" fillId="4" borderId="0" xfId="1" applyFont="1" applyFill="1" applyAlignment="1">
      <alignment vertical="center"/>
    </xf>
    <xf numFmtId="0" fontId="14" fillId="4" borderId="0" xfId="1" applyFont="1" applyFill="1" applyAlignment="1">
      <alignment vertical="center"/>
    </xf>
    <xf numFmtId="0" fontId="17" fillId="4" borderId="0" xfId="1" applyFont="1" applyFill="1" applyAlignment="1">
      <alignment vertical="center"/>
    </xf>
    <xf numFmtId="0" fontId="14" fillId="4" borderId="1" xfId="1" applyFont="1" applyFill="1" applyBorder="1" applyAlignment="1">
      <alignment vertical="center"/>
    </xf>
    <xf numFmtId="4" fontId="14" fillId="4" borderId="0" xfId="1" applyNumberFormat="1" applyFont="1" applyFill="1" applyAlignment="1">
      <alignment horizontal="centerContinuous" vertical="center"/>
    </xf>
    <xf numFmtId="0" fontId="14" fillId="4" borderId="0" xfId="1" applyFont="1" applyFill="1" applyAlignment="1">
      <alignment horizontal="centerContinuous" vertical="center"/>
    </xf>
    <xf numFmtId="0" fontId="14" fillId="4" borderId="2" xfId="1" applyFont="1" applyFill="1" applyBorder="1" applyAlignment="1">
      <alignment horizontal="centerContinuous" vertical="center"/>
    </xf>
    <xf numFmtId="3" fontId="18" fillId="4" borderId="0" xfId="1" applyNumberFormat="1" applyFont="1" applyFill="1" applyAlignment="1">
      <alignment horizontal="center" vertical="center"/>
    </xf>
    <xf numFmtId="0" fontId="14" fillId="4" borderId="6" xfId="1" applyFont="1" applyFill="1" applyBorder="1" applyAlignment="1">
      <alignment vertical="center"/>
    </xf>
    <xf numFmtId="4" fontId="14" fillId="4" borderId="7" xfId="1" applyNumberFormat="1" applyFont="1" applyFill="1" applyBorder="1" applyAlignment="1">
      <alignment horizontal="centerContinuous" vertical="center"/>
    </xf>
    <xf numFmtId="0" fontId="14" fillId="4" borderId="7" xfId="1" applyFont="1" applyFill="1" applyBorder="1" applyAlignment="1">
      <alignment horizontal="centerContinuous" vertical="center"/>
    </xf>
    <xf numFmtId="0" fontId="14" fillId="4" borderId="8" xfId="1" applyFont="1" applyFill="1" applyBorder="1" applyAlignment="1">
      <alignment horizontal="centerContinuous" vertical="center"/>
    </xf>
    <xf numFmtId="0" fontId="16" fillId="4" borderId="1" xfId="1" applyFont="1" applyFill="1" applyBorder="1" applyAlignment="1">
      <alignment vertical="center"/>
    </xf>
    <xf numFmtId="0" fontId="18" fillId="4" borderId="2" xfId="1" applyFont="1" applyFill="1" applyBorder="1" applyAlignment="1">
      <alignment vertical="center"/>
    </xf>
    <xf numFmtId="0" fontId="3" fillId="0" borderId="0" xfId="1" applyAlignment="1">
      <alignment vertical="center"/>
    </xf>
    <xf numFmtId="3" fontId="3" fillId="0" borderId="0" xfId="1" applyNumberFormat="1" applyAlignment="1">
      <alignment vertical="center"/>
    </xf>
    <xf numFmtId="0" fontId="24" fillId="0" borderId="0" xfId="1" applyFont="1" applyAlignment="1">
      <alignment vertical="center"/>
    </xf>
    <xf numFmtId="0" fontId="25" fillId="0" borderId="0" xfId="1" applyFont="1" applyAlignment="1">
      <alignment vertical="center"/>
    </xf>
    <xf numFmtId="0" fontId="3" fillId="4" borderId="0" xfId="1" applyFill="1"/>
    <xf numFmtId="0" fontId="5" fillId="4" borderId="0" xfId="1" applyFont="1" applyFill="1"/>
    <xf numFmtId="3" fontId="3" fillId="4" borderId="0" xfId="1" applyNumberFormat="1" applyFill="1"/>
    <xf numFmtId="3" fontId="5" fillId="4" borderId="0" xfId="1" applyNumberFormat="1" applyFont="1" applyFill="1" applyAlignment="1">
      <alignment horizontal="right"/>
    </xf>
    <xf numFmtId="0" fontId="4" fillId="4" borderId="0" xfId="1" applyFont="1" applyFill="1" applyAlignment="1">
      <alignment horizontal="left"/>
    </xf>
    <xf numFmtId="164" fontId="3" fillId="4" borderId="0" xfId="5" applyNumberFormat="1" applyFont="1" applyFill="1" applyAlignment="1">
      <alignment horizontal="right"/>
    </xf>
    <xf numFmtId="3" fontId="3" fillId="4" borderId="0" xfId="1" applyNumberFormat="1" applyFill="1" applyAlignment="1">
      <alignment horizontal="right"/>
    </xf>
    <xf numFmtId="9" fontId="3" fillId="0" borderId="0" xfId="1" applyNumberFormat="1"/>
    <xf numFmtId="10" fontId="3" fillId="0" borderId="0" xfId="1" applyNumberFormat="1"/>
    <xf numFmtId="0" fontId="3" fillId="4" borderId="0" xfId="1" applyFill="1" applyAlignment="1">
      <alignment horizontal="right"/>
    </xf>
    <xf numFmtId="164" fontId="3" fillId="4" borderId="0" xfId="5" applyNumberFormat="1" applyFont="1" applyFill="1"/>
    <xf numFmtId="0" fontId="3" fillId="0" borderId="0" xfId="6" applyAlignment="1">
      <alignment vertical="center"/>
    </xf>
    <xf numFmtId="0" fontId="23" fillId="0" borderId="0" xfId="6" applyFont="1" applyAlignment="1">
      <alignment vertical="center"/>
    </xf>
    <xf numFmtId="0" fontId="23" fillId="0" borderId="0" xfId="6" applyFont="1" applyAlignment="1">
      <alignment horizontal="left" vertical="center"/>
    </xf>
    <xf numFmtId="4" fontId="23" fillId="0" borderId="0" xfId="6" applyNumberFormat="1" applyFont="1" applyAlignment="1">
      <alignment horizontal="right" vertical="center"/>
    </xf>
    <xf numFmtId="10" fontId="23" fillId="0" borderId="0" xfId="6" applyNumberFormat="1" applyFont="1" applyAlignment="1">
      <alignment horizontal="right" vertical="center"/>
    </xf>
    <xf numFmtId="3" fontId="23" fillId="0" borderId="0" xfId="6" applyNumberFormat="1" applyFont="1" applyAlignment="1">
      <alignment horizontal="right" vertical="center"/>
    </xf>
    <xf numFmtId="4" fontId="11" fillId="0" borderId="0" xfId="6" applyNumberFormat="1" applyFont="1" applyAlignment="1">
      <alignment horizontal="right" vertical="center"/>
    </xf>
    <xf numFmtId="10" fontId="11" fillId="0" borderId="0" xfId="6" applyNumberFormat="1" applyFont="1" applyAlignment="1">
      <alignment horizontal="right" vertical="center"/>
    </xf>
    <xf numFmtId="3" fontId="6" fillId="0" borderId="0" xfId="6" applyNumberFormat="1" applyFont="1" applyAlignment="1">
      <alignment vertical="center"/>
    </xf>
    <xf numFmtId="0" fontId="12" fillId="0" borderId="0" xfId="6" applyFont="1" applyAlignment="1">
      <alignment vertical="center"/>
    </xf>
    <xf numFmtId="0" fontId="13" fillId="0" borderId="0" xfId="6" applyFont="1" applyAlignment="1">
      <alignment vertical="center"/>
    </xf>
    <xf numFmtId="0" fontId="13" fillId="0" borderId="0" xfId="6" applyFont="1" applyAlignment="1">
      <alignment horizontal="center" vertical="center"/>
    </xf>
    <xf numFmtId="0" fontId="3" fillId="0" borderId="0" xfId="6" applyAlignment="1">
      <alignment horizontal="center" vertical="center"/>
    </xf>
    <xf numFmtId="0" fontId="4" fillId="0" borderId="0" xfId="6" applyFont="1" applyAlignment="1">
      <alignment vertical="center"/>
    </xf>
    <xf numFmtId="3" fontId="4" fillId="0" borderId="0" xfId="6" applyNumberFormat="1" applyFont="1" applyAlignment="1">
      <alignment horizontal="right" vertical="center"/>
    </xf>
    <xf numFmtId="0" fontId="21" fillId="0" borderId="0" xfId="6" applyFont="1" applyAlignment="1">
      <alignment vertical="center"/>
    </xf>
    <xf numFmtId="0" fontId="28" fillId="0" borderId="0" xfId="9" applyFont="1"/>
    <xf numFmtId="0" fontId="20" fillId="0" borderId="0" xfId="9" applyFont="1"/>
    <xf numFmtId="3" fontId="28" fillId="0" borderId="0" xfId="9" applyNumberFormat="1" applyFont="1"/>
    <xf numFmtId="4" fontId="28" fillId="0" borderId="0" xfId="9" applyNumberFormat="1" applyFont="1"/>
    <xf numFmtId="3" fontId="28" fillId="0" borderId="0" xfId="9" applyNumberFormat="1" applyFont="1" applyAlignment="1">
      <alignment horizontal="center"/>
    </xf>
    <xf numFmtId="0" fontId="28" fillId="0" borderId="4" xfId="9" applyFont="1" applyBorder="1"/>
    <xf numFmtId="3" fontId="28" fillId="0" borderId="4" xfId="9" applyNumberFormat="1" applyFont="1" applyBorder="1"/>
    <xf numFmtId="4" fontId="17" fillId="0" borderId="0" xfId="9" applyNumberFormat="1" applyFont="1"/>
    <xf numFmtId="14" fontId="20" fillId="0" borderId="0" xfId="9" applyNumberFormat="1" applyFont="1"/>
    <xf numFmtId="0" fontId="14" fillId="0" borderId="0" xfId="13" applyFont="1" applyAlignment="1">
      <alignment vertical="center"/>
    </xf>
    <xf numFmtId="1" fontId="14" fillId="0" borderId="0" xfId="13" applyNumberFormat="1" applyFont="1" applyAlignment="1">
      <alignment vertical="center"/>
    </xf>
    <xf numFmtId="3" fontId="14" fillId="0" borderId="0" xfId="13" applyNumberFormat="1" applyFont="1" applyAlignment="1">
      <alignment horizontal="right" vertical="center"/>
    </xf>
    <xf numFmtId="3" fontId="14" fillId="0" borderId="0" xfId="13" applyNumberFormat="1" applyFont="1" applyAlignment="1">
      <alignment horizontal="center" vertical="center"/>
    </xf>
    <xf numFmtId="4" fontId="14" fillId="0" borderId="0" xfId="13" applyNumberFormat="1" applyFont="1" applyAlignment="1">
      <alignment horizontal="right" vertical="center"/>
    </xf>
    <xf numFmtId="4" fontId="16" fillId="0" borderId="0" xfId="9" applyNumberFormat="1" applyFont="1" applyAlignment="1">
      <alignment vertical="center"/>
    </xf>
    <xf numFmtId="0" fontId="26" fillId="0" borderId="0" xfId="13" applyFont="1"/>
    <xf numFmtId="0" fontId="19" fillId="0" borderId="0" xfId="13" applyFont="1" applyAlignment="1">
      <alignment vertical="center"/>
    </xf>
    <xf numFmtId="0" fontId="22" fillId="0" borderId="0" xfId="1" applyFont="1" applyAlignment="1">
      <alignment horizontal="center" vertical="center" wrapText="1"/>
    </xf>
    <xf numFmtId="0" fontId="20" fillId="0" borderId="0" xfId="7" applyFont="1"/>
    <xf numFmtId="0" fontId="26" fillId="0" borderId="0" xfId="9" applyFont="1"/>
    <xf numFmtId="0" fontId="23" fillId="0" borderId="0" xfId="9" applyFont="1"/>
    <xf numFmtId="0" fontId="20" fillId="0" borderId="0" xfId="8" applyFont="1"/>
    <xf numFmtId="0" fontId="26" fillId="0" borderId="0" xfId="10" applyFont="1"/>
    <xf numFmtId="0" fontId="18" fillId="0" borderId="0" xfId="8" applyFont="1"/>
    <xf numFmtId="0" fontId="17" fillId="0" borderId="0" xfId="9" applyFont="1"/>
    <xf numFmtId="0" fontId="29" fillId="0" borderId="0" xfId="9" applyFont="1"/>
    <xf numFmtId="0" fontId="17" fillId="0" borderId="0" xfId="12" applyFont="1"/>
    <xf numFmtId="0" fontId="23" fillId="0" borderId="0" xfId="12" applyFont="1"/>
    <xf numFmtId="0" fontId="30" fillId="0" borderId="0" xfId="1" applyFont="1" applyAlignment="1">
      <alignment vertical="center"/>
    </xf>
    <xf numFmtId="0" fontId="23" fillId="4" borderId="0" xfId="1" applyFont="1" applyFill="1"/>
    <xf numFmtId="0" fontId="23" fillId="0" borderId="0" xfId="1" applyFont="1"/>
    <xf numFmtId="0" fontId="23" fillId="4" borderId="0" xfId="1" applyFont="1" applyFill="1" applyAlignment="1">
      <alignment horizontal="right"/>
    </xf>
    <xf numFmtId="0" fontId="26" fillId="4" borderId="0" xfId="1" applyFont="1" applyFill="1" applyAlignment="1">
      <alignment horizontal="left"/>
    </xf>
    <xf numFmtId="164" fontId="23" fillId="4" borderId="0" xfId="5" applyNumberFormat="1" applyFont="1" applyFill="1" applyAlignment="1">
      <alignment horizontal="right"/>
    </xf>
    <xf numFmtId="10" fontId="23" fillId="0" borderId="0" xfId="3" applyNumberFormat="1" applyFont="1"/>
    <xf numFmtId="0" fontId="14" fillId="0" borderId="0" xfId="1" applyFont="1"/>
    <xf numFmtId="0" fontId="14" fillId="4" borderId="0" xfId="1" applyFont="1" applyFill="1"/>
    <xf numFmtId="0" fontId="14" fillId="5" borderId="0" xfId="1" applyFont="1" applyFill="1" applyAlignment="1">
      <alignment vertical="center"/>
    </xf>
    <xf numFmtId="0" fontId="35" fillId="0" borderId="0" xfId="1" applyFont="1" applyAlignment="1">
      <alignment vertical="center"/>
    </xf>
    <xf numFmtId="0" fontId="36" fillId="4" borderId="1" xfId="1" applyFont="1" applyFill="1" applyBorder="1" applyAlignment="1">
      <alignment vertical="center"/>
    </xf>
    <xf numFmtId="0" fontId="36" fillId="4" borderId="0" xfId="1" applyFont="1" applyFill="1" applyAlignment="1">
      <alignment vertical="center"/>
    </xf>
    <xf numFmtId="3" fontId="37" fillId="4" borderId="0" xfId="1" applyNumberFormat="1" applyFont="1" applyFill="1" applyAlignment="1">
      <alignment horizontal="right" vertical="center"/>
    </xf>
    <xf numFmtId="0" fontId="36" fillId="4" borderId="2" xfId="1" applyFont="1" applyFill="1" applyBorder="1" applyAlignment="1">
      <alignment vertical="center"/>
    </xf>
    <xf numFmtId="0" fontId="38" fillId="4" borderId="1" xfId="1" applyFont="1" applyFill="1" applyBorder="1" applyAlignment="1">
      <alignment vertical="center"/>
    </xf>
    <xf numFmtId="0" fontId="39" fillId="4" borderId="0" xfId="1" applyFont="1" applyFill="1" applyAlignment="1">
      <alignment horizontal="center" vertical="center"/>
    </xf>
    <xf numFmtId="0" fontId="39" fillId="4" borderId="2" xfId="1" applyFont="1" applyFill="1" applyBorder="1" applyAlignment="1">
      <alignment horizontal="center" vertical="center"/>
    </xf>
    <xf numFmtId="4" fontId="39" fillId="4" borderId="0" xfId="1" applyNumberFormat="1" applyFont="1" applyFill="1" applyAlignment="1">
      <alignment horizontal="center" vertical="center"/>
    </xf>
    <xf numFmtId="164" fontId="39" fillId="4" borderId="0" xfId="2" applyNumberFormat="1" applyFont="1" applyFill="1" applyBorder="1" applyAlignment="1">
      <alignment horizontal="centerContinuous" vertical="center"/>
    </xf>
    <xf numFmtId="4" fontId="39" fillId="4" borderId="2" xfId="1" applyNumberFormat="1" applyFont="1" applyFill="1" applyBorder="1" applyAlignment="1">
      <alignment horizontal="center" vertical="center"/>
    </xf>
    <xf numFmtId="0" fontId="39" fillId="4" borderId="1" xfId="1" applyFont="1" applyFill="1" applyBorder="1" applyAlignment="1">
      <alignment vertical="center"/>
    </xf>
    <xf numFmtId="3" fontId="39" fillId="4" borderId="0" xfId="1" applyNumberFormat="1" applyFont="1" applyFill="1" applyAlignment="1">
      <alignment horizontal="center" vertical="center"/>
    </xf>
    <xf numFmtId="3" fontId="39" fillId="4" borderId="0" xfId="3" applyNumberFormat="1" applyFont="1" applyFill="1" applyBorder="1" applyAlignment="1">
      <alignment horizontal="center" vertical="center"/>
    </xf>
    <xf numFmtId="3" fontId="39" fillId="4" borderId="0" xfId="2" applyNumberFormat="1" applyFont="1" applyFill="1" applyBorder="1" applyAlignment="1">
      <alignment horizontal="center" vertical="center"/>
    </xf>
    <xf numFmtId="10" fontId="39" fillId="4" borderId="2" xfId="3" applyNumberFormat="1" applyFont="1" applyFill="1" applyBorder="1" applyAlignment="1">
      <alignment horizontal="center" vertical="center"/>
    </xf>
    <xf numFmtId="0" fontId="39" fillId="4" borderId="1" xfId="1" quotePrefix="1" applyFont="1" applyFill="1" applyBorder="1" applyAlignment="1">
      <alignment horizontal="left" vertical="center"/>
    </xf>
    <xf numFmtId="0" fontId="14" fillId="0" borderId="2" xfId="1" applyFont="1" applyBorder="1" applyAlignment="1">
      <alignment vertical="center"/>
    </xf>
    <xf numFmtId="0" fontId="14" fillId="0" borderId="0" xfId="1" applyFont="1" applyAlignment="1">
      <alignment horizontal="center" vertical="center"/>
    </xf>
    <xf numFmtId="0" fontId="41" fillId="4" borderId="1" xfId="1" applyFont="1" applyFill="1" applyBorder="1" applyAlignment="1">
      <alignment vertical="center"/>
    </xf>
    <xf numFmtId="0" fontId="41" fillId="4" borderId="0" xfId="1" applyFont="1" applyFill="1" applyAlignment="1">
      <alignment vertical="center"/>
    </xf>
    <xf numFmtId="3" fontId="42" fillId="4" borderId="0" xfId="3" applyNumberFormat="1" applyFont="1" applyFill="1" applyBorder="1" applyAlignment="1">
      <alignment horizontal="center" vertical="center"/>
    </xf>
    <xf numFmtId="0" fontId="41" fillId="4" borderId="2" xfId="1" applyFont="1" applyFill="1" applyBorder="1" applyAlignment="1">
      <alignment vertical="center"/>
    </xf>
    <xf numFmtId="0" fontId="42" fillId="4" borderId="0" xfId="1" applyFont="1" applyFill="1" applyAlignment="1">
      <alignment horizontal="center" vertical="center"/>
    </xf>
    <xf numFmtId="0" fontId="42" fillId="4" borderId="2" xfId="1" applyFont="1" applyFill="1" applyBorder="1" applyAlignment="1">
      <alignment horizontal="center" vertical="center"/>
    </xf>
    <xf numFmtId="4" fontId="42" fillId="4" borderId="0" xfId="1" applyNumberFormat="1" applyFont="1" applyFill="1" applyAlignment="1">
      <alignment horizontal="center" vertical="center"/>
    </xf>
    <xf numFmtId="164" fontId="42" fillId="4" borderId="0" xfId="2" applyNumberFormat="1" applyFont="1" applyFill="1" applyBorder="1" applyAlignment="1">
      <alignment horizontal="centerContinuous" vertical="center"/>
    </xf>
    <xf numFmtId="4" fontId="42" fillId="4" borderId="2" xfId="1" applyNumberFormat="1" applyFont="1" applyFill="1" applyBorder="1" applyAlignment="1">
      <alignment horizontal="center" vertical="center"/>
    </xf>
    <xf numFmtId="0" fontId="42" fillId="4" borderId="1" xfId="1" applyFont="1" applyFill="1" applyBorder="1" applyAlignment="1">
      <alignment vertical="center"/>
    </xf>
    <xf numFmtId="3" fontId="42" fillId="4" borderId="0" xfId="1" applyNumberFormat="1" applyFont="1" applyFill="1" applyAlignment="1">
      <alignment horizontal="center" vertical="center"/>
    </xf>
    <xf numFmtId="0" fontId="42" fillId="4" borderId="1" xfId="1" quotePrefix="1" applyFont="1" applyFill="1" applyBorder="1" applyAlignment="1">
      <alignment horizontal="left" vertical="center"/>
    </xf>
    <xf numFmtId="0" fontId="43" fillId="4" borderId="3" xfId="1" applyFont="1" applyFill="1" applyBorder="1" applyAlignment="1">
      <alignment vertical="center"/>
    </xf>
    <xf numFmtId="3" fontId="42" fillId="4" borderId="4" xfId="1" applyNumberFormat="1" applyFont="1" applyFill="1" applyBorder="1" applyAlignment="1">
      <alignment horizontal="center" vertical="center"/>
    </xf>
    <xf numFmtId="4" fontId="44" fillId="4" borderId="4" xfId="1" applyNumberFormat="1" applyFont="1" applyFill="1" applyBorder="1" applyAlignment="1">
      <alignment horizontal="center" vertical="center"/>
    </xf>
    <xf numFmtId="0" fontId="44" fillId="4" borderId="4" xfId="1" applyFont="1" applyFill="1" applyBorder="1" applyAlignment="1">
      <alignment vertical="center"/>
    </xf>
    <xf numFmtId="0" fontId="44" fillId="4" borderId="5" xfId="1" applyFont="1" applyFill="1" applyBorder="1" applyAlignment="1">
      <alignment vertical="center"/>
    </xf>
    <xf numFmtId="0" fontId="43" fillId="4" borderId="0" xfId="1" applyFont="1" applyFill="1" applyAlignment="1">
      <alignment vertical="center"/>
    </xf>
    <xf numFmtId="4" fontId="44" fillId="4" borderId="0" xfId="1" applyNumberFormat="1" applyFont="1" applyFill="1" applyAlignment="1">
      <alignment horizontal="center" vertical="center"/>
    </xf>
    <xf numFmtId="0" fontId="44" fillId="4" borderId="0" xfId="1" applyFont="1" applyFill="1" applyAlignment="1">
      <alignment vertical="center"/>
    </xf>
    <xf numFmtId="0" fontId="42" fillId="4" borderId="0" xfId="1" applyFont="1" applyFill="1" applyAlignment="1">
      <alignment vertical="center"/>
    </xf>
    <xf numFmtId="0" fontId="42" fillId="4" borderId="6" xfId="1" applyFont="1" applyFill="1" applyBorder="1" applyAlignment="1">
      <alignment vertical="center"/>
    </xf>
    <xf numFmtId="4" fontId="44" fillId="4" borderId="7" xfId="1" applyNumberFormat="1" applyFont="1" applyFill="1" applyBorder="1" applyAlignment="1">
      <alignment horizontal="center" vertical="center"/>
    </xf>
    <xf numFmtId="0" fontId="44" fillId="4" borderId="7" xfId="1" applyFont="1" applyFill="1" applyBorder="1" applyAlignment="1">
      <alignment vertical="center"/>
    </xf>
    <xf numFmtId="0" fontId="44" fillId="4" borderId="8" xfId="1" applyFont="1" applyFill="1" applyBorder="1" applyAlignment="1">
      <alignment vertical="center"/>
    </xf>
    <xf numFmtId="0" fontId="43" fillId="4" borderId="1" xfId="1" applyFont="1" applyFill="1" applyBorder="1" applyAlignment="1">
      <alignment vertical="center"/>
    </xf>
    <xf numFmtId="0" fontId="44" fillId="4" borderId="2" xfId="1" applyFont="1" applyFill="1" applyBorder="1" applyAlignment="1">
      <alignment vertical="center"/>
    </xf>
    <xf numFmtId="4" fontId="41" fillId="4" borderId="0" xfId="1" applyNumberFormat="1" applyFont="1" applyFill="1" applyAlignment="1">
      <alignment horizontal="center" vertical="center"/>
    </xf>
    <xf numFmtId="0" fontId="42" fillId="4" borderId="3" xfId="1" applyFont="1" applyFill="1" applyBorder="1" applyAlignment="1">
      <alignment vertical="center"/>
    </xf>
    <xf numFmtId="4" fontId="41" fillId="4" borderId="4" xfId="1" applyNumberFormat="1" applyFont="1" applyFill="1" applyBorder="1" applyAlignment="1">
      <alignment horizontal="center" vertical="center"/>
    </xf>
    <xf numFmtId="0" fontId="41" fillId="4" borderId="4" xfId="1" applyFont="1" applyFill="1" applyBorder="1" applyAlignment="1">
      <alignment vertical="center"/>
    </xf>
    <xf numFmtId="0" fontId="41" fillId="4" borderId="5" xfId="1" applyFont="1" applyFill="1" applyBorder="1" applyAlignment="1">
      <alignment vertical="center"/>
    </xf>
    <xf numFmtId="3" fontId="42" fillId="4" borderId="0" xfId="1" applyNumberFormat="1" applyFont="1" applyFill="1" applyAlignment="1">
      <alignment horizontal="right" vertical="center" indent="2"/>
    </xf>
    <xf numFmtId="3" fontId="42" fillId="4" borderId="0" xfId="1" applyNumberFormat="1" applyFont="1" applyFill="1" applyAlignment="1">
      <alignment horizontal="right" vertical="center" indent="3"/>
    </xf>
    <xf numFmtId="3" fontId="42" fillId="4" borderId="0" xfId="3" applyNumberFormat="1" applyFont="1" applyFill="1" applyBorder="1" applyAlignment="1">
      <alignment horizontal="right" vertical="center" indent="3"/>
    </xf>
    <xf numFmtId="3" fontId="42" fillId="4" borderId="0" xfId="2" applyNumberFormat="1" applyFont="1" applyFill="1" applyBorder="1" applyAlignment="1">
      <alignment horizontal="right" vertical="center" indent="3"/>
    </xf>
    <xf numFmtId="10" fontId="42" fillId="4" borderId="2" xfId="3" applyNumberFormat="1" applyFont="1" applyFill="1" applyBorder="1" applyAlignment="1">
      <alignment horizontal="right" vertical="center" indent="3"/>
    </xf>
    <xf numFmtId="0" fontId="3" fillId="4" borderId="1" xfId="1" applyFill="1" applyBorder="1"/>
    <xf numFmtId="0" fontId="3" fillId="0" borderId="1" xfId="1" applyBorder="1"/>
    <xf numFmtId="0" fontId="3" fillId="0" borderId="2" xfId="1" applyBorder="1"/>
    <xf numFmtId="3" fontId="6" fillId="0" borderId="0" xfId="1" applyNumberFormat="1" applyFont="1" applyAlignment="1">
      <alignment horizontal="center"/>
    </xf>
    <xf numFmtId="3" fontId="4" fillId="0" borderId="0" xfId="1" applyNumberFormat="1" applyFont="1" applyAlignment="1">
      <alignment horizontal="left"/>
    </xf>
    <xf numFmtId="3" fontId="6" fillId="0" borderId="0" xfId="1" applyNumberFormat="1" applyFont="1"/>
    <xf numFmtId="0" fontId="6" fillId="0" borderId="1" xfId="1" applyFont="1" applyBorder="1" applyAlignment="1">
      <alignment horizontal="left"/>
    </xf>
    <xf numFmtId="0" fontId="23" fillId="0" borderId="1" xfId="1" applyFont="1" applyBorder="1"/>
    <xf numFmtId="0" fontId="38" fillId="0" borderId="3" xfId="1" applyFont="1" applyBorder="1" applyAlignment="1">
      <alignment horizontal="left"/>
    </xf>
    <xf numFmtId="3" fontId="38" fillId="0" borderId="4" xfId="1" applyNumberFormat="1" applyFont="1" applyBorder="1" applyAlignment="1">
      <alignment horizontal="right"/>
    </xf>
    <xf numFmtId="3" fontId="38" fillId="0" borderId="4" xfId="1" applyNumberFormat="1" applyFont="1" applyBorder="1"/>
    <xf numFmtId="0" fontId="3" fillId="4" borderId="2" xfId="1" applyFill="1" applyBorder="1"/>
    <xf numFmtId="0" fontId="23" fillId="4" borderId="2" xfId="1" applyFont="1" applyFill="1" applyBorder="1"/>
    <xf numFmtId="3" fontId="23" fillId="4" borderId="0" xfId="1" applyNumberFormat="1" applyFont="1" applyFill="1"/>
    <xf numFmtId="0" fontId="23" fillId="0" borderId="2" xfId="1" applyFont="1" applyBorder="1"/>
    <xf numFmtId="0" fontId="3" fillId="4" borderId="4" xfId="1" applyFill="1" applyBorder="1"/>
    <xf numFmtId="0" fontId="3" fillId="4" borderId="5" xfId="1" applyFill="1" applyBorder="1"/>
    <xf numFmtId="3" fontId="5" fillId="4" borderId="4" xfId="1" applyNumberFormat="1" applyFont="1" applyFill="1" applyBorder="1" applyAlignment="1">
      <alignment horizontal="right"/>
    </xf>
    <xf numFmtId="0" fontId="39" fillId="0" borderId="9" xfId="1" applyFont="1" applyBorder="1" applyAlignment="1">
      <alignment horizontal="left" vertical="center"/>
    </xf>
    <xf numFmtId="10" fontId="38" fillId="0" borderId="9" xfId="3" applyNumberFormat="1" applyFont="1" applyBorder="1" applyAlignment="1">
      <alignment horizontal="center" vertical="center"/>
    </xf>
    <xf numFmtId="0" fontId="3" fillId="0" borderId="6" xfId="1" applyBorder="1"/>
    <xf numFmtId="0" fontId="3" fillId="4" borderId="8" xfId="1" applyFill="1" applyBorder="1"/>
    <xf numFmtId="0" fontId="3" fillId="0" borderId="3" xfId="1" applyBorder="1"/>
    <xf numFmtId="0" fontId="3" fillId="0" borderId="4" xfId="1" applyBorder="1"/>
    <xf numFmtId="0" fontId="5" fillId="0" borderId="1" xfId="1" applyFont="1" applyBorder="1"/>
    <xf numFmtId="0" fontId="5" fillId="0" borderId="2" xfId="1" applyFont="1" applyBorder="1"/>
    <xf numFmtId="0" fontId="3" fillId="4" borderId="7" xfId="1" applyFill="1" applyBorder="1"/>
    <xf numFmtId="0" fontId="5" fillId="4" borderId="2" xfId="1" applyFont="1" applyFill="1" applyBorder="1"/>
    <xf numFmtId="10" fontId="52" fillId="5" borderId="11" xfId="3" applyNumberFormat="1" applyFont="1" applyFill="1" applyBorder="1" applyAlignment="1">
      <alignment horizontal="center" vertical="center" wrapText="1"/>
    </xf>
    <xf numFmtId="0" fontId="52" fillId="5" borderId="12" xfId="1" applyFont="1" applyFill="1" applyBorder="1" applyAlignment="1">
      <alignment horizontal="center" vertical="center" wrapText="1"/>
    </xf>
    <xf numFmtId="0" fontId="52" fillId="5" borderId="14" xfId="1" applyFont="1" applyFill="1" applyBorder="1" applyAlignment="1">
      <alignment horizontal="center" vertical="center" wrapText="1"/>
    </xf>
    <xf numFmtId="0" fontId="46" fillId="0" borderId="13" xfId="1" applyFont="1" applyBorder="1"/>
    <xf numFmtId="0" fontId="51" fillId="0" borderId="0" xfId="1" applyFont="1" applyAlignment="1">
      <alignment horizontal="centerContinuous"/>
    </xf>
    <xf numFmtId="0" fontId="41" fillId="0" borderId="0" xfId="1" applyFont="1" applyAlignment="1">
      <alignment horizontal="centerContinuous"/>
    </xf>
    <xf numFmtId="0" fontId="54" fillId="0" borderId="0" xfId="1" applyFont="1"/>
    <xf numFmtId="3" fontId="44" fillId="0" borderId="0" xfId="1" applyNumberFormat="1" applyFont="1" applyAlignment="1">
      <alignment horizontal="left"/>
    </xf>
    <xf numFmtId="3" fontId="44" fillId="0" borderId="0" xfId="1" applyNumberFormat="1" applyFont="1" applyAlignment="1">
      <alignment horizontal="right"/>
    </xf>
    <xf numFmtId="3" fontId="44" fillId="0" borderId="0" xfId="1" applyNumberFormat="1" applyFont="1"/>
    <xf numFmtId="0" fontId="39" fillId="0" borderId="15" xfId="1" applyFont="1" applyBorder="1" applyAlignment="1">
      <alignment horizontal="left" vertical="center"/>
    </xf>
    <xf numFmtId="10" fontId="38" fillId="0" borderId="15" xfId="3" applyNumberFormat="1" applyFont="1" applyBorder="1" applyAlignment="1">
      <alignment horizontal="center" vertical="center"/>
    </xf>
    <xf numFmtId="0" fontId="52" fillId="5" borderId="16" xfId="1" applyFont="1" applyFill="1" applyBorder="1" applyAlignment="1">
      <alignment horizontal="center" vertical="center" wrapText="1"/>
    </xf>
    <xf numFmtId="10" fontId="52" fillId="5" borderId="17" xfId="3" applyNumberFormat="1" applyFont="1" applyFill="1" applyBorder="1" applyAlignment="1">
      <alignment horizontal="center" vertical="center" wrapText="1"/>
    </xf>
    <xf numFmtId="0" fontId="52" fillId="5" borderId="19" xfId="1" applyFont="1" applyFill="1" applyBorder="1" applyAlignment="1">
      <alignment horizontal="center" vertical="center" wrapText="1"/>
    </xf>
    <xf numFmtId="0" fontId="41" fillId="0" borderId="20" xfId="1" applyFont="1" applyBorder="1" applyAlignment="1">
      <alignment horizontal="centerContinuous"/>
    </xf>
    <xf numFmtId="3" fontId="38" fillId="0" borderId="15" xfId="1" applyNumberFormat="1" applyFont="1" applyBorder="1" applyAlignment="1">
      <alignment horizontal="right" vertical="center" indent="1"/>
    </xf>
    <xf numFmtId="3" fontId="38" fillId="0" borderId="9" xfId="1" applyNumberFormat="1" applyFont="1" applyBorder="1" applyAlignment="1">
      <alignment horizontal="right" vertical="center" indent="1"/>
    </xf>
    <xf numFmtId="43" fontId="3" fillId="0" borderId="0" xfId="2" applyBorder="1" applyAlignment="1">
      <alignment vertical="center"/>
    </xf>
    <xf numFmtId="0" fontId="3" fillId="5" borderId="0" xfId="6" applyFill="1" applyAlignment="1">
      <alignment vertical="center"/>
    </xf>
    <xf numFmtId="0" fontId="8" fillId="0" borderId="0" xfId="6" applyFont="1" applyAlignment="1">
      <alignment horizontal="left" vertical="center"/>
    </xf>
    <xf numFmtId="0" fontId="9" fillId="0" borderId="0" xfId="6" applyFont="1" applyAlignment="1">
      <alignment horizontal="left" vertical="center"/>
    </xf>
    <xf numFmtId="0" fontId="6" fillId="0" borderId="0" xfId="6" applyFont="1" applyAlignment="1">
      <alignment horizontal="left" vertical="center"/>
    </xf>
    <xf numFmtId="0" fontId="6" fillId="0" borderId="0" xfId="6" applyFont="1" applyAlignment="1">
      <alignment horizontal="center" vertical="center"/>
    </xf>
    <xf numFmtId="3" fontId="46" fillId="0" borderId="0" xfId="6" applyNumberFormat="1" applyFont="1" applyAlignment="1">
      <alignment horizontal="center" vertical="center"/>
    </xf>
    <xf numFmtId="0" fontId="46" fillId="0" borderId="20" xfId="6" applyFont="1" applyBorder="1" applyAlignment="1">
      <alignment vertical="center"/>
    </xf>
    <xf numFmtId="0" fontId="46" fillId="0" borderId="20" xfId="6" applyFont="1" applyBorder="1" applyAlignment="1">
      <alignment horizontal="left" vertical="center"/>
    </xf>
    <xf numFmtId="4" fontId="46" fillId="0" borderId="20" xfId="6" applyNumberFormat="1" applyFont="1" applyBorder="1" applyAlignment="1">
      <alignment horizontal="right" vertical="center"/>
    </xf>
    <xf numFmtId="10" fontId="46" fillId="0" borderId="20" xfId="6" applyNumberFormat="1" applyFont="1" applyBorder="1" applyAlignment="1">
      <alignment horizontal="right" vertical="center"/>
    </xf>
    <xf numFmtId="3" fontId="46" fillId="0" borderId="20" xfId="6" applyNumberFormat="1" applyFont="1" applyBorder="1" applyAlignment="1">
      <alignment horizontal="center" vertical="center"/>
    </xf>
    <xf numFmtId="0" fontId="46" fillId="0" borderId="18" xfId="6" applyFont="1" applyBorder="1" applyAlignment="1">
      <alignment horizontal="left" vertical="center"/>
    </xf>
    <xf numFmtId="4" fontId="46" fillId="0" borderId="18" xfId="6" applyNumberFormat="1" applyFont="1" applyBorder="1" applyAlignment="1">
      <alignment horizontal="right" vertical="center"/>
    </xf>
    <xf numFmtId="0" fontId="46" fillId="0" borderId="18" xfId="6" applyFont="1" applyBorder="1" applyAlignment="1">
      <alignment vertical="center"/>
    </xf>
    <xf numFmtId="3" fontId="46" fillId="0" borderId="18" xfId="6" applyNumberFormat="1" applyFont="1" applyBorder="1" applyAlignment="1">
      <alignment horizontal="center" vertical="center"/>
    </xf>
    <xf numFmtId="0" fontId="38" fillId="0" borderId="0" xfId="6" applyFont="1" applyAlignment="1">
      <alignment vertical="center"/>
    </xf>
    <xf numFmtId="4" fontId="38" fillId="0" borderId="0" xfId="6" applyNumberFormat="1" applyFont="1" applyAlignment="1">
      <alignment horizontal="right" vertical="center"/>
    </xf>
    <xf numFmtId="10" fontId="38" fillId="0" borderId="0" xfId="6" applyNumberFormat="1" applyFont="1" applyAlignment="1">
      <alignment horizontal="right" vertical="center"/>
    </xf>
    <xf numFmtId="3" fontId="38" fillId="0" borderId="0" xfId="6" applyNumberFormat="1" applyFont="1" applyAlignment="1">
      <alignment horizontal="center" vertical="center"/>
    </xf>
    <xf numFmtId="0" fontId="56" fillId="0" borderId="0" xfId="6" applyFont="1" applyAlignment="1">
      <alignment vertical="center"/>
    </xf>
    <xf numFmtId="0" fontId="56" fillId="0" borderId="0" xfId="6" applyFont="1" applyAlignment="1">
      <alignment horizontal="left" vertical="center"/>
    </xf>
    <xf numFmtId="4" fontId="56" fillId="0" borderId="0" xfId="6" applyNumberFormat="1" applyFont="1" applyAlignment="1">
      <alignment horizontal="right" vertical="center"/>
    </xf>
    <xf numFmtId="10" fontId="56" fillId="0" borderId="0" xfId="6" applyNumberFormat="1" applyFont="1" applyAlignment="1">
      <alignment horizontal="right" vertical="center"/>
    </xf>
    <xf numFmtId="3" fontId="56" fillId="0" borderId="0" xfId="6" applyNumberFormat="1" applyFont="1" applyAlignment="1">
      <alignment horizontal="center" vertical="center"/>
    </xf>
    <xf numFmtId="0" fontId="39" fillId="0" borderId="0" xfId="6" applyFont="1" applyAlignment="1">
      <alignment vertical="center"/>
    </xf>
    <xf numFmtId="4" fontId="39" fillId="0" borderId="0" xfId="6" applyNumberFormat="1" applyFont="1" applyAlignment="1">
      <alignment horizontal="right" vertical="center"/>
    </xf>
    <xf numFmtId="10" fontId="39" fillId="0" borderId="0" xfId="6" applyNumberFormat="1" applyFont="1" applyAlignment="1">
      <alignment horizontal="right" vertical="center"/>
    </xf>
    <xf numFmtId="3" fontId="39" fillId="0" borderId="0" xfId="6" applyNumberFormat="1" applyFont="1" applyAlignment="1">
      <alignment horizontal="center" vertical="center"/>
    </xf>
    <xf numFmtId="0" fontId="23" fillId="0" borderId="21" xfId="6" applyFont="1" applyBorder="1" applyAlignment="1">
      <alignment vertical="center"/>
    </xf>
    <xf numFmtId="0" fontId="23" fillId="0" borderId="21" xfId="6" applyFont="1" applyBorder="1" applyAlignment="1">
      <alignment horizontal="left" vertical="center"/>
    </xf>
    <xf numFmtId="4" fontId="23" fillId="0" borderId="21" xfId="6" applyNumberFormat="1" applyFont="1" applyBorder="1" applyAlignment="1">
      <alignment horizontal="right" vertical="center"/>
    </xf>
    <xf numFmtId="10" fontId="23" fillId="0" borderId="21" xfId="6" applyNumberFormat="1" applyFont="1" applyBorder="1" applyAlignment="1">
      <alignment horizontal="right" vertical="center"/>
    </xf>
    <xf numFmtId="3" fontId="23" fillId="0" borderId="21" xfId="6" applyNumberFormat="1" applyFont="1" applyBorder="1" applyAlignment="1">
      <alignment horizontal="right" vertical="center"/>
    </xf>
    <xf numFmtId="3" fontId="23" fillId="0" borderId="21" xfId="6" applyNumberFormat="1" applyFont="1" applyBorder="1" applyAlignment="1">
      <alignment horizontal="center" vertical="center"/>
    </xf>
    <xf numFmtId="0" fontId="34" fillId="0" borderId="20" xfId="6" applyFont="1" applyBorder="1" applyAlignment="1">
      <alignment vertical="center"/>
    </xf>
    <xf numFmtId="0" fontId="34" fillId="0" borderId="20" xfId="6" applyFont="1" applyBorder="1" applyAlignment="1">
      <alignment horizontal="left" vertical="center"/>
    </xf>
    <xf numFmtId="4" fontId="34" fillId="0" borderId="20" xfId="6" applyNumberFormat="1" applyFont="1" applyBorder="1" applyAlignment="1">
      <alignment horizontal="right" vertical="center"/>
    </xf>
    <xf numFmtId="10" fontId="34" fillId="0" borderId="20" xfId="6" applyNumberFormat="1" applyFont="1" applyBorder="1" applyAlignment="1">
      <alignment horizontal="right" vertical="center"/>
    </xf>
    <xf numFmtId="3" fontId="34" fillId="0" borderId="20" xfId="6" applyNumberFormat="1" applyFont="1" applyBorder="1" applyAlignment="1">
      <alignment horizontal="center" vertical="center"/>
    </xf>
    <xf numFmtId="3" fontId="46" fillId="0" borderId="4" xfId="6" applyNumberFormat="1" applyFont="1" applyBorder="1" applyAlignment="1">
      <alignment horizontal="center" vertical="center"/>
    </xf>
    <xf numFmtId="3" fontId="46" fillId="0" borderId="10" xfId="6" applyNumberFormat="1" applyFont="1" applyBorder="1" applyAlignment="1">
      <alignment horizontal="center" vertical="center"/>
    </xf>
    <xf numFmtId="0" fontId="34" fillId="0" borderId="0" xfId="6" applyFont="1" applyAlignment="1">
      <alignment vertical="center"/>
    </xf>
    <xf numFmtId="0" fontId="34" fillId="0" borderId="0" xfId="6" applyFont="1" applyAlignment="1">
      <alignment horizontal="left" vertical="center"/>
    </xf>
    <xf numFmtId="4" fontId="34" fillId="0" borderId="0" xfId="6" applyNumberFormat="1" applyFont="1" applyAlignment="1">
      <alignment horizontal="right" vertical="center"/>
    </xf>
    <xf numFmtId="10" fontId="34" fillId="0" borderId="0" xfId="6" applyNumberFormat="1" applyFont="1" applyAlignment="1">
      <alignment horizontal="right" vertical="center"/>
    </xf>
    <xf numFmtId="3" fontId="34" fillId="0" borderId="0" xfId="6" applyNumberFormat="1" applyFont="1" applyAlignment="1">
      <alignment horizontal="center" vertical="center"/>
    </xf>
    <xf numFmtId="0" fontId="6" fillId="0" borderId="0" xfId="6" applyFont="1" applyAlignment="1">
      <alignment vertical="center"/>
    </xf>
    <xf numFmtId="0" fontId="11" fillId="0" borderId="0" xfId="6" applyFont="1" applyAlignment="1">
      <alignment vertical="center"/>
    </xf>
    <xf numFmtId="3" fontId="11" fillId="0" borderId="0" xfId="6" applyNumberFormat="1" applyFont="1" applyAlignment="1">
      <alignment horizontal="center" vertical="center"/>
    </xf>
    <xf numFmtId="0" fontId="10" fillId="0" borderId="0" xfId="6" applyFont="1" applyAlignment="1">
      <alignment vertical="center"/>
    </xf>
    <xf numFmtId="4" fontId="10" fillId="0" borderId="0" xfId="6" applyNumberFormat="1" applyFont="1" applyAlignment="1">
      <alignment horizontal="right" vertical="center"/>
    </xf>
    <xf numFmtId="10" fontId="10" fillId="0" borderId="0" xfId="6" applyNumberFormat="1" applyFont="1" applyAlignment="1">
      <alignment horizontal="right" vertical="center"/>
    </xf>
    <xf numFmtId="3" fontId="10" fillId="0" borderId="0" xfId="6" applyNumberFormat="1" applyFont="1" applyAlignment="1">
      <alignment horizontal="center" vertical="center"/>
    </xf>
    <xf numFmtId="4" fontId="4" fillId="0" borderId="0" xfId="6" applyNumberFormat="1" applyFont="1" applyAlignment="1">
      <alignment horizontal="right" vertical="center"/>
    </xf>
    <xf numFmtId="0" fontId="46" fillId="0" borderId="4" xfId="6" applyFont="1" applyBorder="1" applyAlignment="1">
      <alignment vertical="center"/>
    </xf>
    <xf numFmtId="0" fontId="46" fillId="0" borderId="4" xfId="6" applyFont="1" applyBorder="1" applyAlignment="1">
      <alignment horizontal="left" vertical="center"/>
    </xf>
    <xf numFmtId="4" fontId="46" fillId="0" borderId="4" xfId="6" applyNumberFormat="1" applyFont="1" applyBorder="1" applyAlignment="1">
      <alignment horizontal="right" vertical="center"/>
    </xf>
    <xf numFmtId="0" fontId="46" fillId="0" borderId="10" xfId="6" applyFont="1" applyBorder="1" applyAlignment="1">
      <alignment vertical="center"/>
    </xf>
    <xf numFmtId="0" fontId="31" fillId="5" borderId="0" xfId="1" applyFont="1" applyFill="1" applyAlignment="1">
      <alignment vertical="center" wrapText="1"/>
    </xf>
    <xf numFmtId="0" fontId="31" fillId="0" borderId="0" xfId="1" applyFont="1" applyAlignment="1">
      <alignment vertical="center" wrapText="1"/>
    </xf>
    <xf numFmtId="0" fontId="27" fillId="0" borderId="0" xfId="1" applyFont="1" applyAlignment="1">
      <alignment vertical="center" wrapText="1"/>
    </xf>
    <xf numFmtId="0" fontId="58" fillId="5" borderId="0" xfId="1" applyFont="1" applyFill="1" applyAlignment="1">
      <alignment horizontal="center" vertical="center" wrapText="1"/>
    </xf>
    <xf numFmtId="0" fontId="59" fillId="0" borderId="0" xfId="1" applyFont="1" applyAlignment="1">
      <alignment vertical="center" wrapText="1"/>
    </xf>
    <xf numFmtId="0" fontId="50" fillId="0" borderId="0" xfId="9" applyFont="1"/>
    <xf numFmtId="168" fontId="46" fillId="0" borderId="0" xfId="9" applyNumberFormat="1" applyFont="1"/>
    <xf numFmtId="2" fontId="46" fillId="0" borderId="0" xfId="9" applyNumberFormat="1" applyFont="1"/>
    <xf numFmtId="3" fontId="46" fillId="0" borderId="0" xfId="9" applyNumberFormat="1" applyFont="1"/>
    <xf numFmtId="4" fontId="46" fillId="0" borderId="0" xfId="9" applyNumberFormat="1" applyFont="1"/>
    <xf numFmtId="0" fontId="50" fillId="6" borderId="0" xfId="9" applyFont="1" applyFill="1"/>
    <xf numFmtId="0" fontId="46" fillId="6" borderId="0" xfId="9" applyFont="1" applyFill="1"/>
    <xf numFmtId="3" fontId="50" fillId="6" borderId="0" xfId="9" applyNumberFormat="1" applyFont="1" applyFill="1"/>
    <xf numFmtId="4" fontId="50" fillId="6" borderId="0" xfId="9" applyNumberFormat="1" applyFont="1" applyFill="1"/>
    <xf numFmtId="0" fontId="38" fillId="0" borderId="0" xfId="9" applyFont="1"/>
    <xf numFmtId="4" fontId="38" fillId="0" borderId="0" xfId="9" applyNumberFormat="1" applyFont="1"/>
    <xf numFmtId="0" fontId="50" fillId="0" borderId="0" xfId="10" applyFont="1"/>
    <xf numFmtId="4" fontId="50" fillId="0" borderId="0" xfId="10" applyNumberFormat="1" applyFont="1"/>
    <xf numFmtId="0" fontId="50" fillId="0" borderId="0" xfId="10" applyFont="1" applyAlignment="1">
      <alignment horizontal="center"/>
    </xf>
    <xf numFmtId="0" fontId="59" fillId="3" borderId="0" xfId="9" applyFont="1" applyFill="1"/>
    <xf numFmtId="0" fontId="60" fillId="3" borderId="0" xfId="9" applyFont="1" applyFill="1"/>
    <xf numFmtId="3" fontId="59" fillId="3" borderId="0" xfId="9" applyNumberFormat="1" applyFont="1" applyFill="1"/>
    <xf numFmtId="4" fontId="59" fillId="3" borderId="0" xfId="9" applyNumberFormat="1" applyFont="1" applyFill="1"/>
    <xf numFmtId="0" fontId="55" fillId="2" borderId="1" xfId="1" applyFont="1" applyFill="1" applyBorder="1" applyAlignment="1">
      <alignment vertical="center" wrapText="1"/>
    </xf>
    <xf numFmtId="0" fontId="27" fillId="0" borderId="2" xfId="1" applyFont="1" applyBorder="1" applyAlignment="1">
      <alignment vertical="center" wrapText="1"/>
    </xf>
    <xf numFmtId="0" fontId="58" fillId="5" borderId="1" xfId="1" applyFont="1" applyFill="1" applyBorder="1" applyAlignment="1">
      <alignment horizontal="center" vertical="center" wrapText="1"/>
    </xf>
    <xf numFmtId="0" fontId="58" fillId="5" borderId="2" xfId="1" applyFont="1" applyFill="1" applyBorder="1" applyAlignment="1">
      <alignment horizontal="center" vertical="center" wrapText="1"/>
    </xf>
    <xf numFmtId="0" fontId="50" fillId="0" borderId="1" xfId="9" applyFont="1" applyBorder="1"/>
    <xf numFmtId="0" fontId="50" fillId="0" borderId="2" xfId="9" applyFont="1" applyBorder="1" applyAlignment="1">
      <alignment horizontal="center"/>
    </xf>
    <xf numFmtId="0" fontId="46" fillId="0" borderId="1" xfId="9" applyFont="1" applyBorder="1"/>
    <xf numFmtId="0" fontId="46" fillId="0" borderId="2" xfId="9" applyFont="1" applyBorder="1" applyAlignment="1">
      <alignment horizontal="center"/>
    </xf>
    <xf numFmtId="0" fontId="50" fillId="6" borderId="1" xfId="9" applyFont="1" applyFill="1" applyBorder="1"/>
    <xf numFmtId="3" fontId="50" fillId="6" borderId="2" xfId="9" applyNumberFormat="1" applyFont="1" applyFill="1" applyBorder="1" applyAlignment="1">
      <alignment horizontal="center"/>
    </xf>
    <xf numFmtId="0" fontId="38" fillId="0" borderId="1" xfId="9" applyFont="1" applyBorder="1"/>
    <xf numFmtId="0" fontId="38" fillId="0" borderId="2" xfId="9" applyFont="1" applyBorder="1"/>
    <xf numFmtId="0" fontId="50" fillId="0" borderId="1" xfId="10" applyFont="1" applyBorder="1"/>
    <xf numFmtId="0" fontId="50" fillId="0" borderId="2" xfId="10" applyFont="1" applyBorder="1" applyAlignment="1">
      <alignment horizontal="center"/>
    </xf>
    <xf numFmtId="0" fontId="28" fillId="0" borderId="1" xfId="9" applyFont="1" applyBorder="1"/>
    <xf numFmtId="3" fontId="28" fillId="0" borderId="2" xfId="9" applyNumberFormat="1" applyFont="1" applyBorder="1" applyAlignment="1">
      <alignment horizontal="center"/>
    </xf>
    <xf numFmtId="0" fontId="59" fillId="2" borderId="1" xfId="1" applyFont="1" applyFill="1" applyBorder="1" applyAlignment="1">
      <alignment vertical="center" wrapText="1"/>
    </xf>
    <xf numFmtId="0" fontId="59" fillId="0" borderId="2" xfId="1" applyFont="1" applyBorder="1" applyAlignment="1">
      <alignment vertical="center" wrapText="1"/>
    </xf>
    <xf numFmtId="0" fontId="59" fillId="3" borderId="3" xfId="9" applyFont="1" applyFill="1" applyBorder="1"/>
    <xf numFmtId="0" fontId="59" fillId="3" borderId="4" xfId="9" applyFont="1" applyFill="1" applyBorder="1"/>
    <xf numFmtId="0" fontId="60" fillId="3" borderId="4" xfId="9" applyFont="1" applyFill="1" applyBorder="1"/>
    <xf numFmtId="3" fontId="59" fillId="3" borderId="4" xfId="9" applyNumberFormat="1" applyFont="1" applyFill="1" applyBorder="1"/>
    <xf numFmtId="4" fontId="59" fillId="3" borderId="4" xfId="9" applyNumberFormat="1" applyFont="1" applyFill="1" applyBorder="1"/>
    <xf numFmtId="3" fontId="59" fillId="3" borderId="5" xfId="9" applyNumberFormat="1" applyFont="1" applyFill="1" applyBorder="1" applyAlignment="1">
      <alignment horizontal="center"/>
    </xf>
    <xf numFmtId="0" fontId="63" fillId="0" borderId="1" xfId="11" applyFont="1" applyBorder="1"/>
    <xf numFmtId="0" fontId="64" fillId="0" borderId="0" xfId="11" applyFont="1" applyAlignment="1">
      <alignment horizontal="center"/>
    </xf>
    <xf numFmtId="170" fontId="64" fillId="0" borderId="0" xfId="11" applyNumberFormat="1" applyFont="1" applyAlignment="1">
      <alignment horizontal="right"/>
    </xf>
    <xf numFmtId="0" fontId="64" fillId="0" borderId="0" xfId="11" applyFont="1" applyAlignment="1">
      <alignment horizontal="right"/>
    </xf>
    <xf numFmtId="169" fontId="64" fillId="0" borderId="0" xfId="11" applyNumberFormat="1" applyFont="1" applyAlignment="1">
      <alignment horizontal="right"/>
    </xf>
    <xf numFmtId="4" fontId="64" fillId="0" borderId="0" xfId="11" applyNumberFormat="1" applyFont="1" applyAlignment="1">
      <alignment horizontal="right"/>
    </xf>
    <xf numFmtId="0" fontId="64" fillId="0" borderId="2" xfId="11" applyFont="1" applyBorder="1" applyAlignment="1">
      <alignment horizontal="center"/>
    </xf>
    <xf numFmtId="0" fontId="63" fillId="0" borderId="0" xfId="11" applyFont="1" applyAlignment="1">
      <alignment horizontal="center"/>
    </xf>
    <xf numFmtId="170" fontId="63" fillId="0" borderId="0" xfId="11" applyNumberFormat="1" applyFont="1" applyAlignment="1">
      <alignment horizontal="right"/>
    </xf>
    <xf numFmtId="0" fontId="63" fillId="0" borderId="0" xfId="11" applyFont="1" applyAlignment="1">
      <alignment horizontal="right"/>
    </xf>
    <xf numFmtId="169" fontId="63" fillId="0" borderId="0" xfId="11" applyNumberFormat="1" applyFont="1" applyAlignment="1">
      <alignment horizontal="right"/>
    </xf>
    <xf numFmtId="4" fontId="63" fillId="0" borderId="0" xfId="11" applyNumberFormat="1" applyFont="1" applyAlignment="1">
      <alignment horizontal="right"/>
    </xf>
    <xf numFmtId="0" fontId="63" fillId="0" borderId="2" xfId="11" applyFont="1" applyBorder="1" applyAlignment="1">
      <alignment horizontal="center"/>
    </xf>
    <xf numFmtId="170" fontId="50" fillId="0" borderId="0" xfId="10" applyNumberFormat="1" applyFont="1" applyAlignment="1">
      <alignment horizontal="right"/>
    </xf>
    <xf numFmtId="0" fontId="50" fillId="0" borderId="0" xfId="10" applyFont="1" applyAlignment="1">
      <alignment horizontal="right"/>
    </xf>
    <xf numFmtId="169" fontId="50" fillId="0" borderId="0" xfId="10" applyNumberFormat="1" applyFont="1" applyAlignment="1">
      <alignment horizontal="right"/>
    </xf>
    <xf numFmtId="0" fontId="61" fillId="6" borderId="1" xfId="9" applyFont="1" applyFill="1" applyBorder="1"/>
    <xf numFmtId="0" fontId="61" fillId="6" borderId="0" xfId="9" applyFont="1" applyFill="1"/>
    <xf numFmtId="0" fontId="62" fillId="6" borderId="0" xfId="9" applyFont="1" applyFill="1"/>
    <xf numFmtId="3" fontId="61" fillId="6" borderId="0" xfId="9" applyNumberFormat="1" applyFont="1" applyFill="1"/>
    <xf numFmtId="3" fontId="61" fillId="6" borderId="2" xfId="9" applyNumberFormat="1" applyFont="1" applyFill="1" applyBorder="1" applyAlignment="1">
      <alignment horizontal="center"/>
    </xf>
    <xf numFmtId="0" fontId="26" fillId="0" borderId="1" xfId="9" applyFont="1" applyBorder="1"/>
    <xf numFmtId="3" fontId="26" fillId="0" borderId="0" xfId="9" applyNumberFormat="1" applyFont="1"/>
    <xf numFmtId="3" fontId="26" fillId="0" borderId="2" xfId="9" applyNumberFormat="1" applyFont="1" applyBorder="1" applyAlignment="1">
      <alignment horizontal="center"/>
    </xf>
    <xf numFmtId="0" fontId="51" fillId="0" borderId="1" xfId="9" quotePrefix="1" applyFont="1" applyBorder="1"/>
    <xf numFmtId="0" fontId="51" fillId="0" borderId="0" xfId="9" applyFont="1"/>
    <xf numFmtId="3" fontId="51" fillId="0" borderId="0" xfId="9" applyNumberFormat="1" applyFont="1"/>
    <xf numFmtId="3" fontId="51" fillId="0" borderId="2" xfId="9" applyNumberFormat="1" applyFont="1" applyBorder="1" applyAlignment="1">
      <alignment horizontal="center"/>
    </xf>
    <xf numFmtId="0" fontId="66" fillId="0" borderId="3" xfId="9" quotePrefix="1" applyFont="1" applyBorder="1"/>
    <xf numFmtId="0" fontId="66" fillId="0" borderId="4" xfId="9" applyFont="1" applyBorder="1"/>
    <xf numFmtId="3" fontId="66" fillId="0" borderId="4" xfId="9" applyNumberFormat="1" applyFont="1" applyBorder="1"/>
    <xf numFmtId="3" fontId="66" fillId="0" borderId="5" xfId="9" applyNumberFormat="1" applyFont="1" applyBorder="1" applyAlignment="1">
      <alignment horizontal="center"/>
    </xf>
    <xf numFmtId="0" fontId="54" fillId="0" borderId="0" xfId="9" applyFont="1"/>
    <xf numFmtId="0" fontId="67" fillId="2" borderId="0" xfId="9" applyFont="1" applyFill="1"/>
    <xf numFmtId="0" fontId="68" fillId="2" borderId="0" xfId="9" applyFont="1" applyFill="1"/>
    <xf numFmtId="3" fontId="67" fillId="2" borderId="0" xfId="9" applyNumberFormat="1" applyFont="1" applyFill="1"/>
    <xf numFmtId="4" fontId="67" fillId="2" borderId="0" xfId="9" applyNumberFormat="1" applyFont="1" applyFill="1"/>
    <xf numFmtId="3" fontId="67" fillId="2" borderId="0" xfId="9" applyNumberFormat="1" applyFont="1" applyFill="1" applyAlignment="1">
      <alignment horizontal="center"/>
    </xf>
    <xf numFmtId="0" fontId="46" fillId="0" borderId="3" xfId="9" applyFont="1" applyBorder="1"/>
    <xf numFmtId="168" fontId="46" fillId="0" borderId="4" xfId="9" applyNumberFormat="1" applyFont="1" applyBorder="1"/>
    <xf numFmtId="2" fontId="46" fillId="0" borderId="4" xfId="9" applyNumberFormat="1" applyFont="1" applyBorder="1"/>
    <xf numFmtId="3" fontId="46" fillId="0" borderId="4" xfId="9" applyNumberFormat="1" applyFont="1" applyBorder="1"/>
    <xf numFmtId="4" fontId="46" fillId="0" borderId="4" xfId="9" applyNumberFormat="1" applyFont="1" applyBorder="1"/>
    <xf numFmtId="0" fontId="46" fillId="0" borderId="5" xfId="9" applyFont="1" applyBorder="1" applyAlignment="1">
      <alignment horizontal="center"/>
    </xf>
    <xf numFmtId="0" fontId="59" fillId="3" borderId="1" xfId="9" applyFont="1" applyFill="1" applyBorder="1"/>
    <xf numFmtId="3" fontId="59" fillId="3" borderId="2" xfId="9" applyNumberFormat="1" applyFont="1" applyFill="1" applyBorder="1" applyAlignment="1">
      <alignment horizontal="center"/>
    </xf>
    <xf numFmtId="0" fontId="20" fillId="0" borderId="1" xfId="8" applyFont="1" applyBorder="1"/>
    <xf numFmtId="0" fontId="20" fillId="0" borderId="2" xfId="8" applyFont="1" applyBorder="1"/>
    <xf numFmtId="3" fontId="15" fillId="5" borderId="0" xfId="13" applyNumberFormat="1" applyFont="1" applyFill="1" applyAlignment="1">
      <alignment horizontal="left" vertical="center" indent="1"/>
    </xf>
    <xf numFmtId="1" fontId="59" fillId="5" borderId="0" xfId="13" applyNumberFormat="1" applyFont="1" applyFill="1" applyAlignment="1">
      <alignment vertical="center"/>
    </xf>
    <xf numFmtId="1" fontId="59" fillId="5" borderId="0" xfId="13" applyNumberFormat="1" applyFont="1" applyFill="1" applyAlignment="1">
      <alignment horizontal="center" vertical="center"/>
    </xf>
    <xf numFmtId="1" fontId="59" fillId="5" borderId="0" xfId="13" applyNumberFormat="1" applyFont="1" applyFill="1" applyAlignment="1">
      <alignment horizontal="right" vertical="center"/>
    </xf>
    <xf numFmtId="1" fontId="50" fillId="0" borderId="0" xfId="13" applyNumberFormat="1" applyFont="1"/>
    <xf numFmtId="3" fontId="50" fillId="0" borderId="0" xfId="13" applyNumberFormat="1" applyFont="1" applyAlignment="1">
      <alignment horizontal="right"/>
    </xf>
    <xf numFmtId="3" fontId="50" fillId="0" borderId="0" xfId="13" applyNumberFormat="1" applyFont="1" applyAlignment="1">
      <alignment horizontal="center"/>
    </xf>
    <xf numFmtId="1" fontId="36" fillId="0" borderId="0" xfId="13" applyNumberFormat="1" applyFont="1" applyAlignment="1">
      <alignment vertical="center"/>
    </xf>
    <xf numFmtId="4" fontId="36" fillId="0" borderId="0" xfId="13" applyNumberFormat="1" applyFont="1" applyAlignment="1">
      <alignment horizontal="right" vertical="center"/>
    </xf>
    <xf numFmtId="4" fontId="36" fillId="0" borderId="0" xfId="13" applyNumberFormat="1" applyFont="1" applyAlignment="1">
      <alignment horizontal="center" vertical="center"/>
    </xf>
    <xf numFmtId="3" fontId="36" fillId="0" borderId="0" xfId="13" applyNumberFormat="1" applyFont="1" applyAlignment="1">
      <alignment horizontal="center" vertical="center"/>
    </xf>
    <xf numFmtId="1" fontId="61" fillId="6" borderId="0" xfId="13" applyNumberFormat="1" applyFont="1" applyFill="1" applyAlignment="1">
      <alignment vertical="center"/>
    </xf>
    <xf numFmtId="4" fontId="50" fillId="6" borderId="0" xfId="13" applyNumberFormat="1" applyFont="1" applyFill="1" applyAlignment="1">
      <alignment horizontal="right" vertical="center"/>
    </xf>
    <xf numFmtId="4" fontId="50" fillId="6" borderId="0" xfId="13" applyNumberFormat="1" applyFont="1" applyFill="1" applyAlignment="1">
      <alignment horizontal="center" vertical="center"/>
    </xf>
    <xf numFmtId="4" fontId="70" fillId="6" borderId="0" xfId="13" applyNumberFormat="1" applyFont="1" applyFill="1" applyAlignment="1">
      <alignment horizontal="center" vertical="center"/>
    </xf>
    <xf numFmtId="1" fontId="50" fillId="0" borderId="4" xfId="13" applyNumberFormat="1" applyFont="1" applyBorder="1" applyAlignment="1">
      <alignment vertical="center"/>
    </xf>
    <xf numFmtId="4" fontId="50" fillId="0" borderId="4" xfId="13" applyNumberFormat="1" applyFont="1" applyBorder="1" applyAlignment="1">
      <alignment horizontal="right" vertical="center"/>
    </xf>
    <xf numFmtId="4" fontId="50" fillId="0" borderId="4" xfId="13" applyNumberFormat="1" applyFont="1" applyBorder="1" applyAlignment="1">
      <alignment horizontal="center" vertical="center"/>
    </xf>
    <xf numFmtId="4" fontId="46" fillId="0" borderId="4" xfId="13" applyNumberFormat="1" applyFont="1" applyBorder="1" applyAlignment="1">
      <alignment horizontal="center" vertical="center"/>
    </xf>
    <xf numFmtId="1" fontId="46" fillId="0" borderId="4" xfId="13" applyNumberFormat="1" applyFont="1" applyBorder="1" applyAlignment="1">
      <alignment vertical="center"/>
    </xf>
    <xf numFmtId="4" fontId="46" fillId="0" borderId="4" xfId="13" applyNumberFormat="1" applyFont="1" applyBorder="1" applyAlignment="1">
      <alignment horizontal="right" vertical="center"/>
    </xf>
    <xf numFmtId="0" fontId="6" fillId="0" borderId="0" xfId="1" applyFont="1" applyAlignment="1">
      <alignment vertical="center"/>
    </xf>
    <xf numFmtId="1" fontId="58" fillId="5" borderId="0" xfId="2" applyNumberFormat="1" applyFont="1" applyFill="1" applyBorder="1" applyAlignment="1">
      <alignment horizontal="center" vertical="center"/>
    </xf>
    <xf numFmtId="165" fontId="58" fillId="5" borderId="0" xfId="3" applyNumberFormat="1" applyFont="1" applyFill="1" applyBorder="1" applyAlignment="1">
      <alignment horizontal="center" vertical="center"/>
    </xf>
    <xf numFmtId="0" fontId="71" fillId="0" borderId="0" xfId="1" applyFont="1" applyAlignment="1">
      <alignment vertical="center"/>
    </xf>
    <xf numFmtId="165" fontId="46" fillId="0" borderId="0" xfId="3" applyNumberFormat="1" applyFont="1" applyBorder="1" applyAlignment="1">
      <alignment horizontal="center" vertical="center"/>
    </xf>
    <xf numFmtId="3" fontId="46" fillId="0" borderId="0" xfId="1" applyNumberFormat="1" applyFont="1" applyAlignment="1">
      <alignment horizontal="right" vertical="center" indent="1"/>
    </xf>
    <xf numFmtId="0" fontId="50" fillId="0" borderId="0" xfId="1" applyFont="1" applyAlignment="1">
      <alignment vertical="center"/>
    </xf>
    <xf numFmtId="43" fontId="50" fillId="0" borderId="4" xfId="2" applyFont="1" applyBorder="1" applyAlignment="1">
      <alignment vertical="center"/>
    </xf>
    <xf numFmtId="3" fontId="46" fillId="0" borderId="4" xfId="2" applyNumberFormat="1" applyFont="1" applyFill="1" applyBorder="1" applyAlignment="1">
      <alignment horizontal="right" vertical="center" indent="1"/>
    </xf>
    <xf numFmtId="165" fontId="46" fillId="0" borderId="4" xfId="3" applyNumberFormat="1" applyFont="1" applyBorder="1" applyAlignment="1">
      <alignment horizontal="center" vertical="center"/>
    </xf>
    <xf numFmtId="0" fontId="3" fillId="5" borderId="0" xfId="1" applyFill="1" applyAlignment="1">
      <alignment vertical="center"/>
    </xf>
    <xf numFmtId="0" fontId="3" fillId="0" borderId="0" xfId="1" applyAlignment="1">
      <alignment horizontal="center" vertical="center"/>
    </xf>
    <xf numFmtId="0" fontId="3" fillId="0" borderId="0" xfId="1" applyAlignment="1">
      <alignment horizontal="right" vertical="center"/>
    </xf>
    <xf numFmtId="0" fontId="50" fillId="0" borderId="0" xfId="1" applyFont="1" applyAlignment="1">
      <alignment horizontal="left" vertical="center"/>
    </xf>
    <xf numFmtId="3" fontId="46" fillId="0" borderId="0" xfId="1" applyNumberFormat="1" applyFont="1" applyAlignment="1">
      <alignment vertical="center"/>
    </xf>
    <xf numFmtId="17" fontId="46" fillId="0" borderId="0" xfId="1" quotePrefix="1" applyNumberFormat="1" applyFont="1" applyAlignment="1">
      <alignment horizontal="right" vertical="center"/>
    </xf>
    <xf numFmtId="10" fontId="46" fillId="0" borderId="0" xfId="3" applyNumberFormat="1" applyFont="1" applyBorder="1" applyAlignment="1">
      <alignment vertical="center"/>
    </xf>
    <xf numFmtId="166" fontId="46" fillId="0" borderId="0" xfId="1" applyNumberFormat="1" applyFont="1" applyAlignment="1">
      <alignment horizontal="right" vertical="center"/>
    </xf>
    <xf numFmtId="0" fontId="46" fillId="0" borderId="0" xfId="1" applyFont="1" applyAlignment="1">
      <alignment horizontal="right" vertical="center"/>
    </xf>
    <xf numFmtId="3" fontId="46" fillId="0" borderId="0" xfId="1" applyNumberFormat="1" applyFont="1" applyAlignment="1">
      <alignment horizontal="right" vertical="center"/>
    </xf>
    <xf numFmtId="0" fontId="46" fillId="0" borderId="0" xfId="1" applyFont="1" applyAlignment="1">
      <alignment horizontal="left" vertical="center"/>
    </xf>
    <xf numFmtId="2" fontId="46" fillId="0" borderId="0" xfId="2" applyNumberFormat="1" applyFont="1" applyBorder="1" applyAlignment="1">
      <alignment horizontal="right" vertical="center"/>
    </xf>
    <xf numFmtId="3" fontId="17" fillId="0" borderId="0" xfId="1" applyNumberFormat="1" applyFont="1" applyAlignment="1">
      <alignment vertical="center"/>
    </xf>
    <xf numFmtId="10" fontId="17" fillId="0" borderId="0" xfId="3" applyNumberFormat="1" applyFont="1" applyBorder="1" applyAlignment="1">
      <alignment vertical="center"/>
    </xf>
    <xf numFmtId="10" fontId="17" fillId="0" borderId="0" xfId="3" applyNumberFormat="1" applyFont="1" applyBorder="1" applyAlignment="1">
      <alignment horizontal="right" vertical="center"/>
    </xf>
    <xf numFmtId="3" fontId="17" fillId="0" borderId="0" xfId="1" applyNumberFormat="1" applyFont="1" applyAlignment="1">
      <alignment horizontal="right" vertical="center"/>
    </xf>
    <xf numFmtId="0" fontId="7" fillId="0" borderId="0" xfId="1" applyFont="1" applyAlignment="1">
      <alignment vertical="center"/>
    </xf>
    <xf numFmtId="4" fontId="3" fillId="0" borderId="0" xfId="1" applyNumberFormat="1" applyAlignment="1">
      <alignment vertical="center"/>
    </xf>
    <xf numFmtId="10" fontId="3" fillId="0" borderId="0" xfId="1" applyNumberFormat="1" applyAlignment="1">
      <alignment vertical="center"/>
    </xf>
    <xf numFmtId="3" fontId="2" fillId="0" borderId="0" xfId="1" applyNumberFormat="1" applyFont="1" applyAlignment="1">
      <alignment vertical="center"/>
    </xf>
    <xf numFmtId="3" fontId="3" fillId="0" borderId="0" xfId="1" applyNumberFormat="1" applyAlignment="1">
      <alignment horizontal="right" vertical="center"/>
    </xf>
    <xf numFmtId="0" fontId="46" fillId="0" borderId="4" xfId="1" applyFont="1" applyBorder="1" applyAlignment="1">
      <alignment horizontal="left" vertical="center"/>
    </xf>
    <xf numFmtId="3" fontId="46" fillId="0" borderId="4" xfId="1" applyNumberFormat="1" applyFont="1" applyBorder="1" applyAlignment="1">
      <alignment vertical="center"/>
    </xf>
    <xf numFmtId="10" fontId="46" fillId="0" borderId="4" xfId="3" applyNumberFormat="1" applyFont="1" applyBorder="1" applyAlignment="1">
      <alignment horizontal="right" vertical="center"/>
    </xf>
    <xf numFmtId="3" fontId="46" fillId="0" borderId="4" xfId="1" applyNumberFormat="1" applyFont="1" applyBorder="1" applyAlignment="1">
      <alignment horizontal="right" vertical="center"/>
    </xf>
    <xf numFmtId="0" fontId="50" fillId="6" borderId="4" xfId="1" applyFont="1" applyFill="1" applyBorder="1" applyAlignment="1">
      <alignment horizontal="left" vertical="center"/>
    </xf>
    <xf numFmtId="3" fontId="50" fillId="6" borderId="4" xfId="1" applyNumberFormat="1" applyFont="1" applyFill="1" applyBorder="1" applyAlignment="1">
      <alignment vertical="center"/>
    </xf>
    <xf numFmtId="10" fontId="50" fillId="6" borderId="4" xfId="3" applyNumberFormat="1" applyFont="1" applyFill="1" applyBorder="1" applyAlignment="1">
      <alignment vertical="center"/>
    </xf>
    <xf numFmtId="0" fontId="58" fillId="5" borderId="0" xfId="1" applyFont="1" applyFill="1" applyAlignment="1">
      <alignment horizontal="left" vertical="center" indent="1"/>
    </xf>
    <xf numFmtId="0" fontId="58" fillId="5" borderId="0" xfId="1" applyFont="1" applyFill="1" applyAlignment="1">
      <alignment horizontal="center" vertical="center"/>
    </xf>
    <xf numFmtId="0" fontId="72" fillId="4" borderId="0" xfId="1" applyFont="1" applyFill="1" applyAlignment="1">
      <alignment vertical="center"/>
    </xf>
    <xf numFmtId="3" fontId="72" fillId="4" borderId="0" xfId="1" applyNumberFormat="1" applyFont="1" applyFill="1" applyAlignment="1">
      <alignment vertical="center"/>
    </xf>
    <xf numFmtId="0" fontId="73" fillId="4" borderId="0" xfId="1" applyFont="1" applyFill="1" applyAlignment="1">
      <alignment horizontal="left" vertical="center"/>
    </xf>
    <xf numFmtId="10" fontId="72" fillId="4" borderId="0" xfId="3" applyNumberFormat="1" applyFont="1" applyFill="1" applyAlignment="1">
      <alignment vertical="center"/>
    </xf>
    <xf numFmtId="0" fontId="74" fillId="4" borderId="0" xfId="1" applyFont="1" applyFill="1"/>
    <xf numFmtId="0" fontId="74" fillId="0" borderId="0" xfId="1" applyFont="1"/>
    <xf numFmtId="0" fontId="75" fillId="4" borderId="0" xfId="1" applyFont="1" applyFill="1" applyAlignment="1">
      <alignment horizontal="left"/>
    </xf>
    <xf numFmtId="3" fontId="74" fillId="4" borderId="0" xfId="1" applyNumberFormat="1" applyFont="1" applyFill="1" applyAlignment="1">
      <alignment horizontal="right"/>
    </xf>
    <xf numFmtId="10" fontId="72" fillId="0" borderId="0" xfId="3" applyNumberFormat="1" applyFont="1"/>
    <xf numFmtId="0" fontId="76" fillId="4" borderId="0" xfId="1" applyFont="1" applyFill="1" applyAlignment="1">
      <alignment horizontal="left"/>
    </xf>
    <xf numFmtId="10" fontId="74" fillId="0" borderId="0" xfId="3" applyNumberFormat="1" applyFont="1"/>
    <xf numFmtId="9" fontId="74" fillId="0" borderId="0" xfId="1" applyNumberFormat="1" applyFont="1"/>
    <xf numFmtId="0" fontId="72" fillId="4" borderId="0" xfId="1" applyFont="1" applyFill="1"/>
    <xf numFmtId="0" fontId="72" fillId="0" borderId="0" xfId="1" applyFont="1"/>
    <xf numFmtId="0" fontId="77" fillId="0" borderId="0" xfId="1" applyFont="1" applyAlignment="1">
      <alignment horizontal="left" vertical="center"/>
    </xf>
    <xf numFmtId="17" fontId="78" fillId="0" borderId="0" xfId="1" applyNumberFormat="1" applyFont="1" applyAlignment="1">
      <alignment horizontal="right" vertical="center"/>
    </xf>
    <xf numFmtId="41" fontId="79" fillId="0" borderId="0" xfId="4" applyFont="1" applyAlignment="1">
      <alignment horizontal="left" vertical="center"/>
    </xf>
    <xf numFmtId="4" fontId="15" fillId="0" borderId="0" xfId="1" applyNumberFormat="1" applyFont="1" applyAlignment="1">
      <alignment vertical="center"/>
    </xf>
    <xf numFmtId="168" fontId="46" fillId="0" borderId="0" xfId="9" applyNumberFormat="1" applyFont="1" applyAlignment="1">
      <alignment horizontal="center"/>
    </xf>
    <xf numFmtId="2" fontId="46" fillId="0" borderId="0" xfId="9" applyNumberFormat="1" applyFont="1" applyAlignment="1">
      <alignment horizontal="center"/>
    </xf>
    <xf numFmtId="0" fontId="78" fillId="0" borderId="0" xfId="1" applyFont="1" applyAlignment="1">
      <alignment vertical="center"/>
    </xf>
    <xf numFmtId="41" fontId="77" fillId="0" borderId="0" xfId="4" applyFont="1" applyAlignment="1">
      <alignment horizontal="left" vertical="center"/>
    </xf>
    <xf numFmtId="0" fontId="77" fillId="0" borderId="0" xfId="1" applyFont="1" applyAlignment="1">
      <alignment vertical="center"/>
    </xf>
    <xf numFmtId="0" fontId="80" fillId="0" borderId="0" xfId="1" applyFont="1" applyAlignment="1">
      <alignment vertical="center"/>
    </xf>
    <xf numFmtId="0" fontId="81" fillId="0" borderId="0" xfId="1" applyFont="1" applyAlignment="1">
      <alignment vertical="center"/>
    </xf>
    <xf numFmtId="0" fontId="72" fillId="0" borderId="0" xfId="1" applyFont="1" applyAlignment="1">
      <alignment vertical="center"/>
    </xf>
    <xf numFmtId="3" fontId="72" fillId="0" borderId="0" xfId="1" applyNumberFormat="1" applyFont="1" applyAlignment="1">
      <alignment vertical="center"/>
    </xf>
    <xf numFmtId="0" fontId="73" fillId="0" borderId="0" xfId="1" applyFont="1" applyAlignment="1">
      <alignment horizontal="left" vertical="center"/>
    </xf>
    <xf numFmtId="0" fontId="82" fillId="0" borderId="0" xfId="1" applyFont="1" applyAlignment="1">
      <alignment vertical="center"/>
    </xf>
    <xf numFmtId="0" fontId="83" fillId="0" borderId="0" xfId="1" applyFont="1" applyAlignment="1">
      <alignment vertical="center"/>
    </xf>
    <xf numFmtId="168" fontId="50" fillId="0" borderId="0" xfId="9" applyNumberFormat="1" applyFont="1" applyAlignment="1">
      <alignment horizontal="center"/>
    </xf>
    <xf numFmtId="168" fontId="50" fillId="0" borderId="0" xfId="9" applyNumberFormat="1" applyFont="1"/>
    <xf numFmtId="2" fontId="50" fillId="0" borderId="0" xfId="9" applyNumberFormat="1" applyFont="1" applyAlignment="1">
      <alignment horizontal="center"/>
    </xf>
    <xf numFmtId="4" fontId="50" fillId="0" borderId="0" xfId="9" applyNumberFormat="1" applyFont="1"/>
    <xf numFmtId="0" fontId="85" fillId="0" borderId="0" xfId="1" applyFont="1" applyAlignment="1">
      <alignment vertical="center"/>
    </xf>
    <xf numFmtId="3" fontId="85" fillId="0" borderId="0" xfId="1" applyNumberFormat="1" applyFont="1" applyAlignment="1">
      <alignment vertical="center"/>
    </xf>
    <xf numFmtId="0" fontId="84" fillId="0" borderId="0" xfId="1" applyFont="1" applyAlignment="1">
      <alignment horizontal="left" vertical="center"/>
    </xf>
    <xf numFmtId="0" fontId="31" fillId="5" borderId="1" xfId="1" applyFont="1" applyFill="1" applyBorder="1" applyAlignment="1">
      <alignment horizontal="left" vertical="center" wrapText="1" indent="1"/>
    </xf>
    <xf numFmtId="0" fontId="31" fillId="5" borderId="0" xfId="1" applyFont="1" applyFill="1" applyAlignment="1">
      <alignment horizontal="left" vertical="center" indent="1"/>
    </xf>
    <xf numFmtId="0" fontId="40" fillId="0" borderId="1" xfId="1" applyFont="1" applyBorder="1" applyAlignment="1">
      <alignment horizontal="center" vertical="center" wrapText="1"/>
    </xf>
    <xf numFmtId="0" fontId="40" fillId="0" borderId="0" xfId="1" applyFont="1" applyAlignment="1">
      <alignment horizontal="center" vertical="center" wrapText="1"/>
    </xf>
    <xf numFmtId="0" fontId="40" fillId="0" borderId="2" xfId="1" applyFont="1" applyBorder="1" applyAlignment="1">
      <alignment horizontal="center" vertical="center" wrapText="1"/>
    </xf>
    <xf numFmtId="0" fontId="48" fillId="4" borderId="1" xfId="1" applyFont="1" applyFill="1" applyBorder="1" applyAlignment="1">
      <alignment horizontal="center" vertical="center"/>
    </xf>
    <xf numFmtId="0" fontId="48" fillId="4" borderId="0" xfId="1" applyFont="1" applyFill="1" applyAlignment="1">
      <alignment horizontal="center" vertical="center"/>
    </xf>
    <xf numFmtId="0" fontId="48" fillId="4" borderId="2" xfId="1" applyFont="1" applyFill="1" applyBorder="1" applyAlignment="1">
      <alignment horizontal="center" vertical="center"/>
    </xf>
    <xf numFmtId="0" fontId="46" fillId="4" borderId="1" xfId="0" applyFont="1" applyFill="1" applyBorder="1" applyAlignment="1">
      <alignment horizontal="left" vertical="center" wrapText="1"/>
    </xf>
    <xf numFmtId="0" fontId="46" fillId="4" borderId="0" xfId="0" applyFont="1" applyFill="1" applyAlignment="1">
      <alignment horizontal="left" vertical="center" wrapText="1"/>
    </xf>
    <xf numFmtId="0" fontId="46" fillId="4" borderId="2" xfId="0" applyFont="1" applyFill="1" applyBorder="1" applyAlignment="1">
      <alignment horizontal="left" vertical="center" wrapText="1"/>
    </xf>
    <xf numFmtId="0" fontId="46" fillId="4" borderId="3" xfId="0" applyFont="1" applyFill="1" applyBorder="1" applyAlignment="1">
      <alignment horizontal="left" vertical="center" wrapText="1"/>
    </xf>
    <xf numFmtId="0" fontId="46" fillId="4" borderId="4" xfId="0" applyFont="1" applyFill="1" applyBorder="1" applyAlignment="1">
      <alignment horizontal="left" vertical="center" wrapText="1"/>
    </xf>
    <xf numFmtId="0" fontId="46" fillId="4" borderId="5" xfId="0" applyFont="1" applyFill="1" applyBorder="1" applyAlignment="1">
      <alignment horizontal="left" vertical="center" wrapText="1"/>
    </xf>
    <xf numFmtId="0" fontId="49" fillId="4" borderId="1" xfId="1" applyFont="1" applyFill="1" applyBorder="1" applyAlignment="1">
      <alignment horizontal="center" vertical="center"/>
    </xf>
    <xf numFmtId="0" fontId="49" fillId="4" borderId="0" xfId="1" applyFont="1" applyFill="1" applyAlignment="1">
      <alignment horizontal="center" vertical="center"/>
    </xf>
    <xf numFmtId="0" fontId="49" fillId="4" borderId="2" xfId="1" applyFont="1" applyFill="1" applyBorder="1" applyAlignment="1">
      <alignment horizontal="center" vertical="center"/>
    </xf>
    <xf numFmtId="0" fontId="45" fillId="4" borderId="0" xfId="1" applyFont="1" applyFill="1" applyAlignment="1">
      <alignment horizontal="center" vertical="center"/>
    </xf>
    <xf numFmtId="0" fontId="46" fillId="4" borderId="0" xfId="1" applyFont="1" applyFill="1" applyAlignment="1">
      <alignment horizontal="left" vertical="center" wrapText="1"/>
    </xf>
    <xf numFmtId="0" fontId="31" fillId="5" borderId="0" xfId="1" applyFont="1" applyFill="1" applyAlignment="1">
      <alignment horizontal="left" vertical="center" wrapText="1" indent="1"/>
    </xf>
    <xf numFmtId="0" fontId="28" fillId="0" borderId="3" xfId="1" applyFont="1" applyBorder="1" applyAlignment="1">
      <alignment horizontal="left" indent="2"/>
    </xf>
    <xf numFmtId="0" fontId="28" fillId="0" borderId="4" xfId="1" applyFont="1" applyBorder="1" applyAlignment="1">
      <alignment horizontal="left" indent="2"/>
    </xf>
    <xf numFmtId="0" fontId="28" fillId="0" borderId="5" xfId="1" applyFont="1" applyBorder="1" applyAlignment="1">
      <alignment horizontal="left" indent="2"/>
    </xf>
    <xf numFmtId="0" fontId="53" fillId="0" borderId="0" xfId="1" applyFont="1" applyAlignment="1">
      <alignment horizontal="center" vertical="center" wrapText="1"/>
    </xf>
    <xf numFmtId="0" fontId="31" fillId="5" borderId="1" xfId="1" applyFont="1" applyFill="1" applyBorder="1" applyAlignment="1">
      <alignment horizontal="left" vertical="center" wrapText="1"/>
    </xf>
    <xf numFmtId="0" fontId="31" fillId="5" borderId="0" xfId="1" applyFont="1" applyFill="1" applyAlignment="1">
      <alignment horizontal="left" vertical="center" wrapText="1"/>
    </xf>
    <xf numFmtId="0" fontId="31" fillId="5" borderId="2" xfId="1" applyFont="1" applyFill="1" applyBorder="1" applyAlignment="1">
      <alignment horizontal="left" vertical="center" wrapText="1"/>
    </xf>
    <xf numFmtId="0" fontId="55" fillId="5" borderId="0" xfId="1" applyFont="1" applyFill="1" applyAlignment="1">
      <alignment horizontal="center" vertical="center" wrapText="1"/>
    </xf>
    <xf numFmtId="0" fontId="47" fillId="5" borderId="0" xfId="1" applyFont="1" applyFill="1" applyAlignment="1">
      <alignment horizontal="center" vertical="center" wrapText="1"/>
    </xf>
    <xf numFmtId="0" fontId="47" fillId="5" borderId="0" xfId="1" applyFont="1" applyFill="1" applyAlignment="1">
      <alignment horizontal="center" vertical="center"/>
    </xf>
    <xf numFmtId="0" fontId="31" fillId="5" borderId="1" xfId="1" applyFont="1" applyFill="1" applyBorder="1" applyAlignment="1">
      <alignment horizontal="left" vertical="center" wrapText="1" indent="2"/>
    </xf>
    <xf numFmtId="0" fontId="31" fillId="5" borderId="0" xfId="1" applyFont="1" applyFill="1" applyAlignment="1">
      <alignment horizontal="left" vertical="center" wrapText="1" indent="2"/>
    </xf>
    <xf numFmtId="0" fontId="57" fillId="4" borderId="6" xfId="1" applyFont="1" applyFill="1" applyBorder="1" applyAlignment="1">
      <alignment horizontal="center" vertical="center"/>
    </xf>
    <xf numFmtId="0" fontId="57" fillId="4" borderId="7" xfId="1" applyFont="1" applyFill="1" applyBorder="1" applyAlignment="1">
      <alignment horizontal="center" vertical="center"/>
    </xf>
    <xf numFmtId="0" fontId="57" fillId="4" borderId="8" xfId="1" applyFont="1" applyFill="1" applyBorder="1" applyAlignment="1">
      <alignment horizontal="center" vertical="center"/>
    </xf>
    <xf numFmtId="1" fontId="31" fillId="5" borderId="0" xfId="13" applyNumberFormat="1" applyFont="1" applyFill="1" applyAlignment="1">
      <alignment horizontal="left" vertical="center" wrapText="1" indent="1"/>
    </xf>
  </cellXfs>
  <cellStyles count="16">
    <cellStyle name="Millares [0] 2" xfId="4" xr:uid="{91074B8A-B38A-4A99-92A6-FB549BD57EF8}"/>
    <cellStyle name="Millares 2" xfId="2" xr:uid="{7DAC4C79-DF10-44D9-BE3D-1CCDD0EE4245}"/>
    <cellStyle name="Millares_INFOBU12" xfId="5" xr:uid="{626DDC04-04CD-4FA0-91C4-FDE294FAC1A0}"/>
    <cellStyle name="Normal" xfId="0" builtinId="0"/>
    <cellStyle name="Normal 2" xfId="1" xr:uid="{711D8417-92CC-434D-A1F4-1EB568A85B1A}"/>
    <cellStyle name="Normal 2 2" xfId="9" xr:uid="{D557A004-A48A-481B-A1DC-F460CC9DD525}"/>
    <cellStyle name="Normal 3" xfId="6" xr:uid="{B24E0F32-2C20-4E5A-A70D-5B7A4D7B471A}"/>
    <cellStyle name="Normal 4" xfId="15" xr:uid="{E4BCB1F8-23C5-4F27-B056-CC6B09C7B95C}"/>
    <cellStyle name="Normal 4 2" xfId="12" xr:uid="{BB711DD7-E3DA-4557-ADD4-6CE8B8F51D2F}"/>
    <cellStyle name="Normal 5" xfId="11" xr:uid="{D54325BF-DB54-45B9-8F96-85599107F19C}"/>
    <cellStyle name="Normal 6" xfId="14" xr:uid="{9FC52100-C6E6-4FAE-985B-F9FC3901F165}"/>
    <cellStyle name="Normal_OPECE" xfId="10" xr:uid="{B4288741-CC76-4574-9512-7B4A65CBA494}"/>
    <cellStyle name="Normal_OPSEP" xfId="7" xr:uid="{5BFC4076-2CD4-44B8-9934-7AF8FEFF1B33}"/>
    <cellStyle name="Normal_Posturas _1" xfId="8" xr:uid="{07AE670C-28DF-4B99-BC87-2E8C9D5E1F57}"/>
    <cellStyle name="Normal_TITULOS" xfId="13" xr:uid="{B818920C-8C4B-4FC3-8E88-187039261855}"/>
    <cellStyle name="Porcentaje 2" xfId="3" xr:uid="{5F56194C-3893-47FE-80C6-05BC99659134}"/>
  </cellStyles>
  <dxfs count="0"/>
  <tableStyles count="0" defaultTableStyle="TableStyleMedium2" defaultPivotStyle="PivotStyleLight16"/>
  <colors>
    <mruColors>
      <color rgb="FF2B2B75"/>
      <color rgb="FF011389"/>
      <color rgb="FF283380"/>
      <color rgb="FF28C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7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7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7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7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7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7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7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7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7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8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8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8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8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8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8.xml"/></Relationships>
</file>

<file path=xl/charts/_rels/chart8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9.xml"/></Relationships>
</file>

<file path=xl/charts/_rels/chart8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0.xml"/></Relationships>
</file>

<file path=xl/charts/_rels/chart8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8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2.xml"/></Relationships>
</file>

<file path=xl/charts/_rels/chart8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3.xml"/></Relationships>
</file>

<file path=xl/charts/_rels/chart9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4.xml"/></Relationships>
</file>

<file path=xl/charts/_rels/chart9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5.xml"/></Relationships>
</file>

<file path=xl/charts/_rels/chart9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6.xml"/></Relationships>
</file>

<file path=xl/charts/_rels/chart9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7.xml"/></Relationships>
</file>

<file path=xl/charts/_rels/chart9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8.xml"/></Relationships>
</file>

<file path=xl/charts/_rels/chart9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9.xml"/></Relationships>
</file>

<file path=xl/charts/_rels/chart9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0.xml"/></Relationships>
</file>

<file path=xl/charts/_rels/chart9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1.xml"/></Relationships>
</file>

<file path=xl/charts/_rels/chart9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2.xml"/></Relationships>
</file>

<file path=xl/charts/_rels/chart9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3.xml"/></Relationships>
</file>

<file path=xl/charts/_rels/chart10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10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5.xml"/></Relationships>
</file>

<file path=xl/charts/_rels/chart10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6.xml"/></Relationships>
</file>

<file path=xl/charts/_rels/chart10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7.xml"/></Relationships>
</file>

<file path=xl/charts/_rels/chart10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8.xml"/></Relationships>
</file>

<file path=xl/charts/_rels/chart10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9.xml"/></Relationships>
</file>

<file path=xl/charts/_rels/chart10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0.xml"/></Relationships>
</file>

<file path=xl/charts/_rels/chart10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1.xml"/></Relationships>
</file>

<file path=xl/charts/_rels/chart10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2.xml"/></Relationships>
</file>

<file path=xl/charts/_rels/chart10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3.xml"/></Relationships>
</file>

<file path=xl/charts/_rels/chart1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4.xml"/></Relationships>
</file>

<file path=xl/charts/_rels/chart1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5.xml"/></Relationships>
</file>

<file path=xl/charts/_rels/chart1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6.xml"/></Relationships>
</file>

<file path=xl/charts/_rels/chart1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7.xml"/></Relationships>
</file>

<file path=xl/charts/_rels/chart1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8.xml"/></Relationships>
</file>

<file path=xl/charts/_rels/chart1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9.xml"/></Relationships>
</file>

<file path=xl/charts/_rels/chart1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0.xml"/></Relationships>
</file>

<file path=xl/charts/_rels/chart1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1.xml"/></Relationships>
</file>

<file path=xl/charts/_rels/chart1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2.xml"/></Relationships>
</file>

<file path=xl/charts/_rels/chart1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3.xml"/></Relationships>
</file>

<file path=xl/charts/_rels/chart1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4.xml"/></Relationships>
</file>

<file path=xl/charts/_rels/chart1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5.xml"/></Relationships>
</file>

<file path=xl/charts/_rels/chart1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6.xml"/></Relationships>
</file>

<file path=xl/charts/_rels/chart1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7.xml"/></Relationships>
</file>

<file path=xl/charts/_rels/chart1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8.xml"/></Relationships>
</file>

<file path=xl/charts/_rels/chart1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9.xml"/></Relationships>
</file>

<file path=xl/charts/_rels/chart1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0.xml"/></Relationships>
</file>

<file path=xl/charts/_rels/chart1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1.xml"/></Relationships>
</file>

<file path=xl/charts/_rels/chart1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2.xml"/></Relationships>
</file>

<file path=xl/charts/_rels/chart1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3.xml"/></Relationships>
</file>

<file path=xl/charts/_rels/chart1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4.xml"/></Relationships>
</file>

<file path=xl/charts/_rels/chart1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5.xml"/></Relationships>
</file>

<file path=xl/charts/_rels/chart1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6.xml"/></Relationships>
</file>

<file path=xl/charts/_rels/chart1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7.xml"/></Relationships>
</file>

<file path=xl/charts/_rels/chart1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8.xml"/></Relationships>
</file>

<file path=xl/charts/_rels/chart1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9.xml"/></Relationships>
</file>

<file path=xl/charts/_rels/chart1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0.xml"/></Relationships>
</file>

<file path=xl/charts/_rels/chart1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1.xml"/></Relationships>
</file>

<file path=xl/charts/_rels/chart1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2.xml"/></Relationships>
</file>

<file path=xl/charts/_rels/chart1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3.xml"/></Relationships>
</file>

<file path=xl/charts/_rels/chart1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4.xml"/></Relationships>
</file>

<file path=xl/charts/_rels/chart1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5.xml"/></Relationships>
</file>

<file path=xl/charts/_rels/chart1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6.xml"/></Relationships>
</file>

<file path=xl/charts/_rels/chart1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7.xml"/></Relationships>
</file>

<file path=xl/charts/_rels/chart1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8.xml"/></Relationships>
</file>

<file path=xl/charts/_rels/chart1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9.xml"/></Relationships>
</file>

<file path=xl/charts/_rels/chart1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0.xml"/></Relationships>
</file>

<file path=xl/charts/_rels/chart1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1.xml"/></Relationships>
</file>

<file path=xl/charts/_rels/chart1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2.xml"/></Relationships>
</file>

<file path=xl/charts/_rels/chart1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3.xml"/></Relationships>
</file>

<file path=xl/charts/_rels/chart1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4.xml"/></Relationships>
</file>

<file path=xl/charts/_rels/chart1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5.xml"/></Relationships>
</file>

<file path=xl/charts/_rels/chart1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6.xml"/></Relationships>
</file>

<file path=xl/charts/_rels/chart1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7.xml"/></Relationships>
</file>

<file path=xl/charts/_rels/chart1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8.xml"/></Relationships>
</file>

<file path=xl/charts/_rels/chart1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9.xml"/></Relationships>
</file>

<file path=xl/charts/_rels/chart1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0.xml"/></Relationships>
</file>

<file path=xl/charts/_rels/chart1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1.xml"/></Relationships>
</file>

<file path=xl/charts/_rels/chart1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2.xml"/></Relationships>
</file>

<file path=xl/charts/_rels/chart1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3.xml"/></Relationships>
</file>

<file path=xl/charts/_rels/chart1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4.xml"/></Relationships>
</file>

<file path=xl/charts/_rels/chart1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5.xml"/></Relationships>
</file>

<file path=xl/charts/_rels/chart1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6.xml"/></Relationships>
</file>

<file path=xl/charts/_rels/chart1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7.xml"/></Relationships>
</file>

<file path=xl/charts/_rels/chart1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8.xml"/></Relationships>
</file>

<file path=xl/charts/_rels/chart1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9.xml"/></Relationships>
</file>

<file path=xl/charts/_rels/chart1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0.xml"/></Relationships>
</file>

<file path=xl/charts/_rels/chart1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1.xml"/></Relationships>
</file>

<file path=xl/charts/_rels/chart16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2.xml"/></Relationships>
</file>

<file path=xl/charts/_rels/chart1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3.xml"/></Relationships>
</file>

<file path=xl/charts/_rels/chart17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4.xml"/></Relationships>
</file>

<file path=xl/charts/_rels/chart17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5.xml"/></Relationships>
</file>

<file path=xl/charts/_rels/chart17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6.xml"/></Relationships>
</file>

<file path=xl/charts/_rels/chart17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7.xml"/></Relationships>
</file>

<file path=xl/charts/_rels/chart17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8.xml"/></Relationships>
</file>

<file path=xl/charts/_rels/chart17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9.xml"/></Relationships>
</file>

<file path=xl/charts/_rels/chart17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0.xml"/></Relationships>
</file>

<file path=xl/charts/_rels/chart17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1.xml"/></Relationships>
</file>

<file path=xl/charts/_rels/chart17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2.xml"/></Relationships>
</file>

<file path=xl/charts/_rels/chart17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3.xml"/></Relationships>
</file>

<file path=xl/charts/_rels/chart18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4.xml"/></Relationships>
</file>

<file path=xl/charts/_rels/chart18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5.xml"/></Relationships>
</file>

<file path=xl/charts/_rels/chart18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6.xml"/></Relationships>
</file>

<file path=xl/charts/_rels/chart18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7.xml"/></Relationships>
</file>

<file path=xl/charts/_rels/chart18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8.xml"/></Relationships>
</file>

<file path=xl/charts/_rels/chart18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9.xml"/></Relationships>
</file>

<file path=xl/charts/_rels/chart18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0.xml"/></Relationships>
</file>

<file path=xl/charts/_rels/chart18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1.xml"/></Relationships>
</file>

<file path=xl/charts/_rels/chart18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2.xml"/></Relationships>
</file>

<file path=xl/charts/_rels/chart18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3.xml"/></Relationships>
</file>

<file path=xl/charts/_rels/chart19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4.xml"/></Relationships>
</file>

<file path=xl/charts/_rels/chart19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5.xml"/></Relationships>
</file>

<file path=xl/charts/_rels/chart19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6.xml"/></Relationships>
</file>

<file path=xl/charts/_rels/chart19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7.xml"/></Relationships>
</file>

<file path=xl/charts/_rels/chart19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8.xml"/></Relationships>
</file>

<file path=xl/charts/_rels/chart19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9.xml"/></Relationships>
</file>

<file path=xl/charts/_rels/chart19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0.xml"/></Relationships>
</file>

<file path=xl/charts/_rels/chart19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1.xml"/></Relationships>
</file>

<file path=xl/charts/_rels/chart19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2.xml"/></Relationships>
</file>

<file path=xl/charts/_rels/chart19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3.xml"/></Relationships>
</file>

<file path=xl/charts/_rels/chart20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4.xml"/></Relationships>
</file>

<file path=xl/charts/_rels/chart20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5.xml"/></Relationships>
</file>

<file path=xl/charts/_rels/chart20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6.xml"/></Relationships>
</file>

<file path=xl/charts/_rels/chart20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7.xml"/></Relationships>
</file>

<file path=xl/charts/_rels/chart20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8.xml"/></Relationships>
</file>

<file path=xl/charts/_rels/chart20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9.xml"/></Relationships>
</file>

<file path=xl/charts/_rels/chart20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0.xml"/></Relationships>
</file>

<file path=xl/charts/_rels/chart20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1.xml"/></Relationships>
</file>

<file path=xl/charts/_rels/chart20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2.xml"/></Relationships>
</file>

<file path=xl/charts/_rels/chart20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3.xml"/></Relationships>
</file>

<file path=xl/charts/_rels/chart2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4.xml"/></Relationships>
</file>

<file path=xl/charts/_rels/chart2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5.xml"/></Relationships>
</file>

<file path=xl/charts/_rels/chart2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6.xml"/></Relationships>
</file>

<file path=xl/charts/_rels/chart2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7.xml"/></Relationships>
</file>

<file path=xl/charts/_rels/chart2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8.xml"/></Relationships>
</file>

<file path=xl/charts/_rels/chart2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9.xml"/></Relationships>
</file>

<file path=xl/charts/_rels/chart2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0.xml"/></Relationships>
</file>

<file path=xl/charts/_rels/chart2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1.xml"/></Relationships>
</file>

<file path=xl/charts/_rels/chart2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2.xml"/></Relationships>
</file>

<file path=xl/charts/_rels/chart2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3.xml"/></Relationships>
</file>

<file path=xl/charts/_rels/chart2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4.xml"/></Relationships>
</file>

<file path=xl/charts/_rels/chart2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5.xml"/></Relationships>
</file>

<file path=xl/charts/_rels/chart2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6.xml"/></Relationships>
</file>

<file path=xl/charts/_rels/chart2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7.xml"/></Relationships>
</file>

<file path=xl/charts/_rels/chart2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8.xml"/></Relationships>
</file>

<file path=xl/charts/_rels/chart2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9.xml"/></Relationships>
</file>

<file path=xl/charts/_rels/chart2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0.xml"/></Relationships>
</file>

<file path=xl/charts/_rels/chart2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1.xml"/></Relationships>
</file>

<file path=xl/charts/_rels/chart2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2.xml"/></Relationships>
</file>

<file path=xl/charts/_rels/chart2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3.xml"/></Relationships>
</file>

<file path=xl/charts/_rels/chart2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4.xml"/></Relationships>
</file>

<file path=xl/charts/_rels/chart2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5.xml"/></Relationships>
</file>

<file path=xl/charts/_rels/chart2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6.xml"/></Relationships>
</file>

<file path=xl/charts/_rels/chart2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7.xml"/></Relationships>
</file>

<file path=xl/charts/_rels/chart2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8.xml"/></Relationships>
</file>

<file path=xl/charts/_rels/chart2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9.xml"/></Relationships>
</file>

<file path=xl/charts/_rels/chart2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0.xml"/></Relationships>
</file>

<file path=xl/charts/_rels/chart2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1.xml"/></Relationships>
</file>

<file path=xl/charts/_rels/chart2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2.xml"/></Relationships>
</file>

<file path=xl/charts/_rels/chart2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3.xml"/></Relationships>
</file>

<file path=xl/charts/_rels/chart2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4.xml"/></Relationships>
</file>

<file path=xl/charts/_rels/chart2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5.xml"/></Relationships>
</file>

<file path=xl/charts/_rels/chart2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6.xml"/></Relationships>
</file>

<file path=xl/charts/_rels/chart2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7.xml"/></Relationships>
</file>

<file path=xl/charts/_rels/chart2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8.xml"/></Relationships>
</file>

<file path=xl/charts/_rels/chart2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9.xml"/></Relationships>
</file>

<file path=xl/charts/_rels/chart2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0.xml"/></Relationships>
</file>

<file path=xl/charts/_rels/chart2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1.xml"/></Relationships>
</file>

<file path=xl/charts/_rels/chart2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2.xml"/></Relationships>
</file>

<file path=xl/charts/_rels/chart2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3.xml"/></Relationships>
</file>

<file path=xl/charts/_rels/chart2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4.xml"/></Relationships>
</file>

<file path=xl/charts/_rels/chart2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5.xml"/></Relationships>
</file>

<file path=xl/charts/_rels/chart2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6.xml"/></Relationships>
</file>

<file path=xl/charts/_rels/chart2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7.xml"/></Relationships>
</file>

<file path=xl/charts/_rels/chart2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8.xml"/></Relationships>
</file>

<file path=xl/charts/_rels/chart2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9.xml"/></Relationships>
</file>

<file path=xl/charts/_rels/chart2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0.xml"/></Relationships>
</file>

<file path=xl/charts/_rels/chart2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1.xml"/></Relationships>
</file>

<file path=xl/charts/_rels/chart2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2.xml"/></Relationships>
</file>

<file path=xl/charts/_rels/chart2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3.xml"/></Relationships>
</file>

<file path=xl/charts/_rels/chart2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4.xml"/></Relationships>
</file>

<file path=xl/charts/_rels/chart2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5.xml"/></Relationships>
</file>

<file path=xl/charts/_rels/chart2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6.xml"/></Relationships>
</file>

<file path=xl/charts/_rels/chart2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7.xml"/></Relationships>
</file>

<file path=xl/charts/_rels/chart2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8.xml"/></Relationships>
</file>

<file path=xl/charts/_rels/chart2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9.xml"/></Relationships>
</file>

<file path=xl/charts/_rels/chart2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0.xml"/></Relationships>
</file>

<file path=xl/charts/_rels/chart2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1.xml"/></Relationships>
</file>

<file path=xl/charts/_rels/chart26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2.xml"/></Relationships>
</file>

<file path=xl/charts/_rels/chart2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3.xml"/></Relationships>
</file>

<file path=xl/charts/_rels/chart27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4.xml"/></Relationships>
</file>

<file path=xl/charts/_rels/chart27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5.xml"/></Relationships>
</file>

<file path=xl/charts/_rels/chart27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6.xml"/></Relationships>
</file>

<file path=xl/charts/_rels/chart27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7.xml"/></Relationships>
</file>

<file path=xl/charts/_rels/chart27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8.xml"/></Relationships>
</file>

<file path=xl/charts/_rels/chart27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9.xml"/></Relationships>
</file>

<file path=xl/charts/_rels/chart27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0.xml"/></Relationships>
</file>

<file path=xl/charts/_rels/chart27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1.xml"/></Relationships>
</file>

<file path=xl/charts/_rels/chart27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2.xml"/></Relationships>
</file>

<file path=xl/charts/_rels/chart27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3.xml"/></Relationships>
</file>

<file path=xl/charts/_rels/chart28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4.xml"/></Relationships>
</file>

<file path=xl/charts/_rels/chart28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5.xml"/></Relationships>
</file>

<file path=xl/charts/_rels/chart28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6.xml"/></Relationships>
</file>

<file path=xl/charts/_rels/chart28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7.xml"/></Relationships>
</file>

<file path=xl/charts/_rels/chart28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8.xml"/></Relationships>
</file>

<file path=xl/charts/_rels/chart28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9.xml"/></Relationships>
</file>

<file path=xl/charts/_rels/chart28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0.xml"/></Relationships>
</file>

<file path=xl/charts/_rels/chart28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1.xml"/></Relationships>
</file>

<file path=xl/charts/_rels/chart28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2.xml"/></Relationships>
</file>

<file path=xl/charts/_rels/chart28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3.xml"/></Relationships>
</file>

<file path=xl/charts/_rels/chart29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4.xml"/></Relationships>
</file>

<file path=xl/charts/_rels/chart29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5.xml"/></Relationships>
</file>

<file path=xl/charts/_rels/chart29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6.xml"/></Relationships>
</file>

<file path=xl/charts/_rels/chart29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7.xml"/></Relationships>
</file>

<file path=xl/charts/_rels/chart29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8.xml"/></Relationships>
</file>

<file path=xl/charts/_rels/chart29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9.xml"/></Relationships>
</file>

<file path=xl/charts/_rels/chart29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0.xml"/></Relationships>
</file>

<file path=xl/charts/_rels/chart29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1.xml"/></Relationships>
</file>

<file path=xl/charts/_rels/chart29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2.xml"/></Relationships>
</file>

<file path=xl/charts/_rels/chart29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3.xml"/></Relationships>
</file>

<file path=xl/charts/_rels/chart30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4.xml"/></Relationships>
</file>

<file path=xl/charts/_rels/chart30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5.xml"/></Relationships>
</file>

<file path=xl/charts/_rels/chart30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6.xml"/></Relationships>
</file>

<file path=xl/charts/_rels/chart30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7.xml"/></Relationships>
</file>

<file path=xl/charts/_rels/chart30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8.xml"/></Relationships>
</file>

<file path=xl/charts/_rels/chart30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9.xml"/></Relationships>
</file>

<file path=xl/charts/_rels/chart30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0.xml"/></Relationships>
</file>

<file path=xl/charts/_rels/chart30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1.xml"/></Relationships>
</file>

<file path=xl/charts/_rels/chart30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2.xml"/></Relationships>
</file>

<file path=xl/charts/_rels/chart30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3.xml"/></Relationships>
</file>

<file path=xl/charts/_rels/chart3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4.xml"/></Relationships>
</file>

<file path=xl/charts/_rels/chart3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5.xml"/></Relationships>
</file>

<file path=xl/charts/_rels/chart3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6.xml"/></Relationships>
</file>

<file path=xl/charts/_rels/chart3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7.xml"/></Relationships>
</file>

<file path=xl/charts/_rels/chart3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8.xml"/></Relationships>
</file>

<file path=xl/charts/_rels/chart3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9.xml"/></Relationships>
</file>

<file path=xl/charts/_rels/chart3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0.xml"/></Relationships>
</file>

<file path=xl/charts/_rels/chart3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1.xml"/></Relationships>
</file>

<file path=xl/charts/_rels/chart3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2.xml"/></Relationships>
</file>

<file path=xl/charts/_rels/chart3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3.xml"/></Relationships>
</file>

<file path=xl/charts/_rels/chart3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4.xml"/></Relationships>
</file>

<file path=xl/charts/_rels/chart3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5.xml"/></Relationships>
</file>

<file path=xl/charts/_rels/chart3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6.xml"/></Relationships>
</file>

<file path=xl/charts/_rels/chart3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7.xml"/></Relationships>
</file>

<file path=xl/charts/_rels/chart3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8.xml"/></Relationships>
</file>

<file path=xl/charts/_rels/chart3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9.xml"/></Relationships>
</file>

<file path=xl/charts/_rels/chart3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0.xml"/></Relationships>
</file>

<file path=xl/charts/_rels/chart3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1.xml"/></Relationships>
</file>

<file path=xl/charts/_rels/chart3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2.xml"/></Relationships>
</file>

<file path=xl/charts/_rels/chart3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3.xml"/></Relationships>
</file>

<file path=xl/charts/_rels/chart3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4.xml"/></Relationships>
</file>

<file path=xl/charts/_rels/chart3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5.xml"/></Relationships>
</file>

<file path=xl/charts/_rels/chart3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6.xml"/></Relationships>
</file>

<file path=xl/charts/_rels/chart3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7.xml"/></Relationships>
</file>

<file path=xl/charts/_rels/chart3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8.xml"/></Relationships>
</file>

<file path=xl/charts/_rels/chart3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9.xml"/></Relationships>
</file>

<file path=xl/charts/_rels/chart3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0.xml"/></Relationships>
</file>

<file path=xl/charts/_rels/chart3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1.xml"/></Relationships>
</file>

<file path=xl/charts/_rels/chart3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2.xml"/></Relationships>
</file>

<file path=xl/charts/_rels/chart3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3.xml"/></Relationships>
</file>

<file path=xl/charts/_rels/chart3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4.xml"/></Relationships>
</file>

<file path=xl/charts/_rels/chart3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5.xml"/></Relationships>
</file>

<file path=xl/charts/_rels/chart3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6.xml"/></Relationships>
</file>

<file path=xl/charts/_rels/chart3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7.xml"/></Relationships>
</file>

<file path=xl/charts/_rels/chart3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8.xml"/></Relationships>
</file>

<file path=xl/charts/_rels/chart3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9.xml"/></Relationships>
</file>

<file path=xl/charts/_rels/chart3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0.xml"/></Relationships>
</file>

<file path=xl/charts/_rels/chart3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1.xml"/></Relationships>
</file>

<file path=xl/charts/_rels/chart3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2.xml"/></Relationships>
</file>

<file path=xl/charts/_rels/chart3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3.xml"/></Relationships>
</file>

<file path=xl/charts/_rels/chart3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4.xml"/></Relationships>
</file>

<file path=xl/charts/_rels/chart3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5.xml"/></Relationships>
</file>

<file path=xl/charts/_rels/chart3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6.xml"/></Relationships>
</file>

<file path=xl/charts/_rels/chart3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7.xml"/></Relationships>
</file>

<file path=xl/charts/_rels/chart3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8.xml"/></Relationships>
</file>

<file path=xl/charts/_rels/chart3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9.xml"/></Relationships>
</file>

<file path=xl/charts/_rels/chart3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0.xml"/></Relationships>
</file>

<file path=xl/charts/_rels/chart3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2.xml"/></Relationships>
</file>

<file path=xl/charts/_rels/chart3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3.xml"/></Relationships>
</file>

<file path=xl/charts/_rels/chart3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4.xml"/></Relationships>
</file>

<file path=xl/charts/_rels/chart3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5.xml"/></Relationships>
</file>

<file path=xl/charts/_rels/chart3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206A-4BE4-BAED-B4268501D461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206A-4BE4-BAED-B4268501D4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476992"/>
        <c:axId val="79950592"/>
      </c:barChart>
      <c:catAx>
        <c:axId val="7947699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799505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9950592"/>
        <c:scaling>
          <c:orientation val="minMax"/>
          <c:max val="20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79476992"/>
        <c:crosses val="autoZero"/>
        <c:crossBetween val="between"/>
        <c:majorUnit val="50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CCA1-4F24-960B-A6484E3403D6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CCA1-4F24-960B-A6484E3403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212352"/>
        <c:axId val="148370176"/>
      </c:barChart>
      <c:catAx>
        <c:axId val="14821235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83701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8370176"/>
        <c:scaling>
          <c:orientation val="minMax"/>
          <c:max val="15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8212352"/>
        <c:crosses val="autoZero"/>
        <c:crossBetween val="between"/>
        <c:majorUnit val="25000000"/>
        <c:minorUnit val="12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969B-470F-9505-9D66142C08E4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969B-470F-9505-9D66142C08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311296"/>
        <c:axId val="152726912"/>
      </c:barChart>
      <c:catAx>
        <c:axId val="15231129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27269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2726912"/>
        <c:scaling>
          <c:orientation val="minMax"/>
          <c:max val="20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2311296"/>
        <c:crosses val="autoZero"/>
        <c:crossBetween val="between"/>
        <c:majorUnit val="50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48C8-4EAD-B3EC-741902B6A583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48C8-4EAD-B3EC-741902B6A5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262016"/>
        <c:axId val="188703872"/>
      </c:barChart>
      <c:catAx>
        <c:axId val="18426201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887038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8703872"/>
        <c:scaling>
          <c:orientation val="minMax"/>
          <c:max val="15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84262016"/>
        <c:crosses val="autoZero"/>
        <c:crossBetween val="between"/>
        <c:majorUnit val="25000000"/>
        <c:minorUnit val="12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F60F-4318-990B-F3E4A6A1B579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F60F-4318-990B-F3E4A6A1B5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057728"/>
        <c:axId val="216059264"/>
      </c:barChart>
      <c:catAx>
        <c:axId val="21605772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160592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16059264"/>
        <c:scaling>
          <c:orientation val="minMax"/>
          <c:max val="15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16057728"/>
        <c:crosses val="autoZero"/>
        <c:crossBetween val="between"/>
        <c:majorUnit val="50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425A-486A-85E9-CF24F59457AA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425A-486A-85E9-CF24F5945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2663296"/>
        <c:axId val="442664832"/>
      </c:barChart>
      <c:catAx>
        <c:axId val="44266329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4426648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42664832"/>
        <c:scaling>
          <c:orientation val="minMax"/>
          <c:max val="75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442663296"/>
        <c:crosses val="autoZero"/>
        <c:crossBetween val="between"/>
        <c:majorUnit val="25000000"/>
        <c:minorUnit val="12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2817-4C51-8CE1-85A38758D025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2817-4C51-8CE1-85A38758D0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7144448"/>
        <c:axId val="128393216"/>
      </c:barChart>
      <c:catAx>
        <c:axId val="50714444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283932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8393216"/>
        <c:scaling>
          <c:orientation val="minMax"/>
          <c:max val="15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507144448"/>
        <c:crosses val="autoZero"/>
        <c:crossBetween val="between"/>
        <c:majorUnit val="50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F388-473D-A899-8D8CDF27A2EE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F388-473D-A899-8D8CDF27A2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432000"/>
        <c:axId val="128433536"/>
      </c:barChart>
      <c:catAx>
        <c:axId val="12843200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284335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8433536"/>
        <c:scaling>
          <c:orientation val="minMax"/>
          <c:max val="11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28432000"/>
        <c:crosses val="autoZero"/>
        <c:crossBetween val="between"/>
        <c:majorUnit val="22000000"/>
        <c:minorUnit val="12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370B-4590-9029-D0D1A88122D2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370B-4590-9029-D0D1A8812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460288"/>
        <c:axId val="128461824"/>
      </c:barChart>
      <c:catAx>
        <c:axId val="12846028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284618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8461824"/>
        <c:scaling>
          <c:orientation val="minMax"/>
          <c:max val="175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28460288"/>
        <c:crosses val="autoZero"/>
        <c:crossBetween val="between"/>
        <c:majorUnit val="25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EC06-4694-A61D-E3A6C1B5123B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EC06-4694-A61D-E3A6C1B512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509056"/>
        <c:axId val="128510592"/>
      </c:barChart>
      <c:catAx>
        <c:axId val="12850905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285105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8510592"/>
        <c:scaling>
          <c:orientation val="minMax"/>
          <c:max val="11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28509056"/>
        <c:crosses val="autoZero"/>
        <c:crossBetween val="between"/>
        <c:majorUnit val="22000000"/>
        <c:minorUnit val="12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2609-4A73-8455-6585F132DE1C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2609-4A73-8455-6585F132D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638720"/>
        <c:axId val="144640256"/>
      </c:barChart>
      <c:catAx>
        <c:axId val="14463872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46402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4640256"/>
        <c:scaling>
          <c:orientation val="minMax"/>
          <c:max val="28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4638720"/>
        <c:crosses val="autoZero"/>
        <c:crossBetween val="between"/>
        <c:majorUnit val="70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4C9F-484F-AF99-D57044C01939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4C9F-484F-AF99-D57044C01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646016"/>
        <c:axId val="152647552"/>
      </c:barChart>
      <c:catAx>
        <c:axId val="15264601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26475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2647552"/>
        <c:scaling>
          <c:orientation val="minMax"/>
          <c:max val="11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2646016"/>
        <c:crosses val="autoZero"/>
        <c:crossBetween val="between"/>
        <c:majorUnit val="22000000"/>
        <c:minorUnit val="12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C27C-431F-A4BC-0C9A9E273D10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C27C-431F-A4BC-0C9A9E273D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764416"/>
        <c:axId val="152765952"/>
      </c:barChart>
      <c:catAx>
        <c:axId val="15276441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27659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2765952"/>
        <c:scaling>
          <c:orientation val="minMax"/>
          <c:max val="28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2764416"/>
        <c:crosses val="autoZero"/>
        <c:crossBetween val="between"/>
        <c:majorUnit val="70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143A-40E1-B280-BDE21A05EB1A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143A-40E1-B280-BDE21A05EB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784256"/>
        <c:axId val="152822912"/>
      </c:barChart>
      <c:catAx>
        <c:axId val="15278425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28229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2822912"/>
        <c:scaling>
          <c:orientation val="minMax"/>
          <c:max val="18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2784256"/>
        <c:crosses val="autoZero"/>
        <c:crossBetween val="between"/>
        <c:majorUnit val="30000000"/>
        <c:minorUnit val="12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095E-45BA-BFDF-36B32FE42991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095E-45BA-BFDF-36B32FE42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238592"/>
        <c:axId val="160248576"/>
      </c:barChart>
      <c:catAx>
        <c:axId val="16023859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02485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0248576"/>
        <c:scaling>
          <c:orientation val="minMax"/>
          <c:max val="25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0238592"/>
        <c:crosses val="autoZero"/>
        <c:crossBetween val="between"/>
        <c:majorUnit val="50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043F-4CD0-B0B0-619C00CB4311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043F-4CD0-B0B0-619C00CB43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262784"/>
        <c:axId val="160272768"/>
      </c:barChart>
      <c:catAx>
        <c:axId val="16026278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02727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0272768"/>
        <c:scaling>
          <c:orientation val="minMax"/>
          <c:max val="20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0262784"/>
        <c:crosses val="autoZero"/>
        <c:crossBetween val="between"/>
        <c:majorUnit val="25000000"/>
        <c:minorUnit val="12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F616-41CC-B56C-A4814DDD68AD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F616-41CC-B56C-A4814DDD68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291072"/>
        <c:axId val="160301056"/>
      </c:barChart>
      <c:catAx>
        <c:axId val="16029107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03010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0301056"/>
        <c:scaling>
          <c:orientation val="minMax"/>
          <c:max val="20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0291072"/>
        <c:crosses val="autoZero"/>
        <c:crossBetween val="between"/>
        <c:majorUnit val="40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5ACE-4C68-9929-CA5549721354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5ACE-4C68-9929-CA5549721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319360"/>
        <c:axId val="160320896"/>
      </c:barChart>
      <c:catAx>
        <c:axId val="16031936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03208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0320896"/>
        <c:scaling>
          <c:orientation val="minMax"/>
          <c:max val="125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0319360"/>
        <c:crosses val="autoZero"/>
        <c:crossBetween val="between"/>
        <c:majorUnit val="25000000"/>
        <c:minorUnit val="12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B91E-44BB-9B75-83A5AC8D1D22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B91E-44BB-9B75-83A5AC8D1D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359936"/>
        <c:axId val="160361472"/>
      </c:barChart>
      <c:catAx>
        <c:axId val="16035993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03614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0361472"/>
        <c:scaling>
          <c:orientation val="minMax"/>
          <c:max val="25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0359936"/>
        <c:crosses val="autoZero"/>
        <c:crossBetween val="between"/>
        <c:majorUnit val="50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AF2A-4267-865F-7D5159C460F0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AF2A-4267-865F-7D5159C460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838784"/>
        <c:axId val="160840320"/>
      </c:barChart>
      <c:catAx>
        <c:axId val="16083878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08403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0840320"/>
        <c:scaling>
          <c:orientation val="minMax"/>
          <c:max val="175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0838784"/>
        <c:crosses val="autoZero"/>
        <c:crossBetween val="between"/>
        <c:majorUnit val="25000000"/>
        <c:minorUnit val="12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639D-40D5-BDAC-E2C275E91D53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639D-40D5-BDAC-E2C275E91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157888"/>
        <c:axId val="161159424"/>
      </c:barChart>
      <c:catAx>
        <c:axId val="16115788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11594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1159424"/>
        <c:scaling>
          <c:orientation val="minMax"/>
          <c:max val="24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1157888"/>
        <c:crosses val="autoZero"/>
        <c:crossBetween val="between"/>
        <c:majorUnit val="40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B49B-4662-B6CB-9443CB211AF6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B49B-4662-B6CB-9443CB211A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198464"/>
        <c:axId val="161200000"/>
      </c:barChart>
      <c:catAx>
        <c:axId val="1611984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12000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1200000"/>
        <c:scaling>
          <c:orientation val="minMax"/>
          <c:max val="15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1198464"/>
        <c:crosses val="autoZero"/>
        <c:crossBetween val="between"/>
        <c:majorUnit val="25000000"/>
        <c:minorUnit val="12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09E1-4F17-A661-5C88385FDF0C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09E1-4F17-A661-5C88385FD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894400"/>
        <c:axId val="161895936"/>
      </c:barChart>
      <c:catAx>
        <c:axId val="16189440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18959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1895936"/>
        <c:scaling>
          <c:orientation val="minMax"/>
          <c:max val="30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1894400"/>
        <c:crosses val="autoZero"/>
        <c:crossBetween val="between"/>
        <c:majorUnit val="50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9913-4048-A33F-39C028BED2D9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9913-4048-A33F-39C028BED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914240"/>
        <c:axId val="161936512"/>
      </c:barChart>
      <c:catAx>
        <c:axId val="16191424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19365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1936512"/>
        <c:scaling>
          <c:orientation val="minMax"/>
          <c:max val="16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1914240"/>
        <c:crosses val="autoZero"/>
        <c:crossBetween val="between"/>
        <c:majorUnit val="20000000"/>
        <c:minorUnit val="12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34F9-46A1-A4B5-A99B56BB8B1A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34F9-46A1-A4B5-A99B56BB8B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527680"/>
        <c:axId val="163533568"/>
      </c:barChart>
      <c:catAx>
        <c:axId val="16352768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35335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3533568"/>
        <c:scaling>
          <c:orientation val="minMax"/>
          <c:max val="35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3527680"/>
        <c:crosses val="autoZero"/>
        <c:crossBetween val="between"/>
        <c:majorUnit val="70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878A-4420-80CC-C8ECAC4C166C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878A-4420-80CC-C8ECAC4C1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564160"/>
        <c:axId val="163774848"/>
      </c:barChart>
      <c:catAx>
        <c:axId val="16356416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37748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3774848"/>
        <c:scaling>
          <c:orientation val="minMax"/>
          <c:max val="16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3564160"/>
        <c:crosses val="autoZero"/>
        <c:crossBetween val="between"/>
        <c:majorUnit val="40000000"/>
        <c:minorUnit val="12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D6D3-4A11-82FB-68ADD411CF0D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D6D3-4A11-82FB-68ADD411CF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801344"/>
        <c:axId val="163803136"/>
      </c:barChart>
      <c:catAx>
        <c:axId val="16380134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38031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3803136"/>
        <c:scaling>
          <c:orientation val="minMax"/>
          <c:max val="35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3801344"/>
        <c:crosses val="autoZero"/>
        <c:crossBetween val="between"/>
        <c:majorUnit val="70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BBF2-4A35-9629-A076CC6223AE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BBF2-4A35-9629-A076CC6223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813248"/>
        <c:axId val="163814784"/>
      </c:barChart>
      <c:catAx>
        <c:axId val="16381324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38147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3814784"/>
        <c:scaling>
          <c:orientation val="minMax"/>
          <c:max val="25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3813248"/>
        <c:crosses val="autoZero"/>
        <c:crossBetween val="between"/>
        <c:majorUnit val="50000000"/>
        <c:minorUnit val="12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5411-4E0A-B72F-D2772D9D195E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5411-4E0A-B72F-D2772D9D1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874304"/>
        <c:axId val="163875840"/>
      </c:barChart>
      <c:catAx>
        <c:axId val="16387430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38758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3875840"/>
        <c:scaling>
          <c:orientation val="minMax"/>
          <c:max val="60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3874304"/>
        <c:crosses val="autoZero"/>
        <c:crossBetween val="between"/>
        <c:majorUnit val="150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BF0A-4E8C-894B-AABC74F01A38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BF0A-4E8C-894B-AABC74F01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045952"/>
        <c:axId val="164047488"/>
      </c:barChart>
      <c:catAx>
        <c:axId val="16404595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40474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4047488"/>
        <c:scaling>
          <c:orientation val="minMax"/>
          <c:max val="50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4045952"/>
        <c:crosses val="autoZero"/>
        <c:crossBetween val="between"/>
        <c:majorUnit val="125000000"/>
        <c:minorUnit val="12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0085-49DC-AA14-F41712C7235E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0085-49DC-AA14-F41712C72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066048"/>
        <c:axId val="164067584"/>
      </c:barChart>
      <c:catAx>
        <c:axId val="16406604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40675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4067584"/>
        <c:scaling>
          <c:orientation val="minMax"/>
          <c:max val="40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4066048"/>
        <c:crosses val="autoZero"/>
        <c:crossBetween val="between"/>
        <c:majorUnit val="100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81D3-42BA-8B01-62ADD987040D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81D3-42BA-8B01-62ADD98704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262272"/>
        <c:axId val="164263808"/>
      </c:barChart>
      <c:catAx>
        <c:axId val="16426227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42638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4263808"/>
        <c:scaling>
          <c:orientation val="minMax"/>
          <c:max val="20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4262272"/>
        <c:crosses val="autoZero"/>
        <c:crossBetween val="between"/>
        <c:majorUnit val="50000000"/>
        <c:minorUnit val="12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EEEF-44AF-8029-0E36AF518FEF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EEEF-44AF-8029-0E36AF518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282368"/>
        <c:axId val="164283904"/>
      </c:barChart>
      <c:catAx>
        <c:axId val="16428236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42839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4283904"/>
        <c:scaling>
          <c:orientation val="minMax"/>
          <c:max val="40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4282368"/>
        <c:crosses val="autoZero"/>
        <c:crossBetween val="between"/>
        <c:majorUnit val="100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05A3-4EB2-B5AB-ABC0DE3719F7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05A3-4EB2-B5AB-ABC0DE371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695424"/>
        <c:axId val="164775040"/>
      </c:barChart>
      <c:catAx>
        <c:axId val="16469542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47750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4775040"/>
        <c:scaling>
          <c:orientation val="minMax"/>
          <c:max val="20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4695424"/>
        <c:crosses val="autoZero"/>
        <c:crossBetween val="between"/>
        <c:majorUnit val="50000000"/>
        <c:minorUnit val="12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DBC9-41EE-B2E1-06C3D83C7995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DBC9-41EE-B2E1-06C3D83C79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822016"/>
        <c:axId val="175637248"/>
      </c:barChart>
      <c:catAx>
        <c:axId val="16482201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756372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75637248"/>
        <c:scaling>
          <c:orientation val="minMax"/>
          <c:max val="50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4822016"/>
        <c:crosses val="autoZero"/>
        <c:crossBetween val="between"/>
        <c:majorUnit val="100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B8B4-487D-B217-80486E469565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B8B4-487D-B217-80486E469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655552"/>
        <c:axId val="175673728"/>
      </c:barChart>
      <c:catAx>
        <c:axId val="17565555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756737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75673728"/>
        <c:scaling>
          <c:orientation val="minMax"/>
          <c:max val="30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75655552"/>
        <c:crosses val="autoZero"/>
        <c:crossBetween val="between"/>
        <c:majorUnit val="60000000"/>
        <c:minorUnit val="12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AA7E-4C02-83A8-F2DA27811DF3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AA7E-4C02-83A8-F2DA27811D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318528"/>
        <c:axId val="177324416"/>
      </c:barChart>
      <c:catAx>
        <c:axId val="17731852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773244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77324416"/>
        <c:scaling>
          <c:orientation val="minMax"/>
          <c:max val="50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77318528"/>
        <c:crosses val="autoZero"/>
        <c:crossBetween val="between"/>
        <c:majorUnit val="100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A5B5-472E-BFEE-D6A389A00489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A5B5-472E-BFEE-D6A389A004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269056"/>
        <c:axId val="184324096"/>
      </c:barChart>
      <c:catAx>
        <c:axId val="18426905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843240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4324096"/>
        <c:scaling>
          <c:orientation val="minMax"/>
          <c:max val="30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84269056"/>
        <c:crosses val="autoZero"/>
        <c:crossBetween val="between"/>
        <c:majorUnit val="60000000"/>
        <c:minorUnit val="12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4EE1-463E-BEEC-E29A38AC9516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4EE1-463E-BEEC-E29A38AC95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338304"/>
        <c:axId val="184339840"/>
      </c:barChart>
      <c:catAx>
        <c:axId val="18433830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843398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4339840"/>
        <c:scaling>
          <c:orientation val="minMax"/>
          <c:max val="50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84338304"/>
        <c:crosses val="autoZero"/>
        <c:crossBetween val="between"/>
        <c:majorUnit val="100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6F06-47FE-A470-E06F67CE0C5C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6F06-47FE-A470-E06F67CE0C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436224"/>
        <c:axId val="184437760"/>
      </c:barChart>
      <c:catAx>
        <c:axId val="18443622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844377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4437760"/>
        <c:scaling>
          <c:orientation val="minMax"/>
          <c:max val="30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84436224"/>
        <c:crosses val="autoZero"/>
        <c:crossBetween val="between"/>
        <c:majorUnit val="60000000"/>
        <c:minorUnit val="12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5362-4862-965A-D93C20566601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5362-4862-965A-D93C205666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341056"/>
        <c:axId val="185342592"/>
      </c:barChart>
      <c:catAx>
        <c:axId val="18534105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853425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5342592"/>
        <c:scaling>
          <c:orientation val="minMax"/>
          <c:max val="40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85341056"/>
        <c:crosses val="autoZero"/>
        <c:crossBetween val="between"/>
        <c:majorUnit val="100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CD72-4D67-B55B-CA657F7CB2D0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CD72-4D67-B55B-CA657F7CB2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963264"/>
        <c:axId val="185964800"/>
      </c:barChart>
      <c:catAx>
        <c:axId val="1859632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859648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5964800"/>
        <c:scaling>
          <c:orientation val="minMax"/>
          <c:max val="24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85963264"/>
        <c:crosses val="autoZero"/>
        <c:crossBetween val="between"/>
        <c:majorUnit val="60000000"/>
        <c:minorUnit val="12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9EE4-45D4-B328-DDD3C69D5FF6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9EE4-45D4-B328-DDD3C69D5F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270080"/>
        <c:axId val="186271616"/>
      </c:barChart>
      <c:catAx>
        <c:axId val="18627008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862716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6271616"/>
        <c:scaling>
          <c:orientation val="minMax"/>
          <c:max val="75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86270080"/>
        <c:crosses val="autoZero"/>
        <c:crossBetween val="between"/>
        <c:majorUnit val="125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F429-4A56-A06C-337AC0E28085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F429-4A56-A06C-337AC0E280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314752"/>
        <c:axId val="186316288"/>
      </c:barChart>
      <c:catAx>
        <c:axId val="18631475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863162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6316288"/>
        <c:scaling>
          <c:orientation val="minMax"/>
          <c:max val="63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86314752"/>
        <c:crosses val="autoZero"/>
        <c:crossBetween val="between"/>
        <c:majorUnit val="90000000"/>
        <c:minorUnit val="126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49B9-4A94-A54D-E04360BA26FD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49B9-4A94-A54D-E04360BA2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702080"/>
        <c:axId val="188707968"/>
      </c:barChart>
      <c:catAx>
        <c:axId val="18870208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887079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8707968"/>
        <c:scaling>
          <c:orientation val="minMax"/>
          <c:max val="32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88702080"/>
        <c:crosses val="autoZero"/>
        <c:crossBetween val="between"/>
        <c:majorUnit val="80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5EDC-4EA5-A672-241A2DFCDCB9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5EDC-4EA5-A672-241A2DFCDC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832768"/>
        <c:axId val="188871424"/>
      </c:barChart>
      <c:catAx>
        <c:axId val="18883276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888714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8871424"/>
        <c:scaling>
          <c:orientation val="minMax"/>
          <c:max val="20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88832768"/>
        <c:crosses val="autoZero"/>
        <c:crossBetween val="between"/>
        <c:majorUnit val="40000000"/>
        <c:minorUnit val="126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17BE-4460-9193-CF2DB3857808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17BE-4460-9193-CF2DB38578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700352"/>
        <c:axId val="190054400"/>
      </c:barChart>
      <c:catAx>
        <c:axId val="18970035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900544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0054400"/>
        <c:scaling>
          <c:orientation val="minMax"/>
          <c:max val="35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89700352"/>
        <c:crosses val="autoZero"/>
        <c:crossBetween val="between"/>
        <c:majorUnit val="70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521B-4A5C-8748-4D1444A61DD1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521B-4A5C-8748-4D1444A61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064512"/>
        <c:axId val="190066048"/>
      </c:barChart>
      <c:catAx>
        <c:axId val="19006451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900660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0066048"/>
        <c:scaling>
          <c:orientation val="minMax"/>
          <c:max val="20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90064512"/>
        <c:crosses val="autoZero"/>
        <c:crossBetween val="between"/>
        <c:majorUnit val="40000000"/>
        <c:minorUnit val="126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5DE8-4497-AF0F-FEA1B270222A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5DE8-4497-AF0F-FEA1B27022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129664"/>
        <c:axId val="190131200"/>
      </c:barChart>
      <c:catAx>
        <c:axId val="1901296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90131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0131200"/>
        <c:scaling>
          <c:orientation val="minMax"/>
          <c:max val="35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90129664"/>
        <c:crosses val="autoZero"/>
        <c:crossBetween val="between"/>
        <c:majorUnit val="70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91DE-4C71-B638-ACC39AD6B55B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91DE-4C71-B638-ACC39AD6B5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157952"/>
        <c:axId val="190159488"/>
      </c:barChart>
      <c:catAx>
        <c:axId val="19015795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901594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0159488"/>
        <c:scaling>
          <c:orientation val="minMax"/>
          <c:max val="20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90157952"/>
        <c:crosses val="autoZero"/>
        <c:crossBetween val="between"/>
        <c:majorUnit val="40000000"/>
        <c:minorUnit val="126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3312-441C-9E30-ADB89C07FDC0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3312-441C-9E30-ADB89C07FD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251776"/>
        <c:axId val="190253312"/>
      </c:barChart>
      <c:catAx>
        <c:axId val="19025177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902533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0253312"/>
        <c:scaling>
          <c:orientation val="minMax"/>
          <c:max val="30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90251776"/>
        <c:crosses val="autoZero"/>
        <c:crossBetween val="between"/>
        <c:majorUnit val="60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A9A0-449B-B41F-3F1C4E98D56B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A9A0-449B-B41F-3F1C4E98D5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271872"/>
        <c:axId val="190273408"/>
      </c:barChart>
      <c:catAx>
        <c:axId val="19027187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902734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0273408"/>
        <c:scaling>
          <c:orientation val="minMax"/>
          <c:max val="15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90271872"/>
        <c:crosses val="autoZero"/>
        <c:crossBetween val="between"/>
        <c:majorUnit val="30000000"/>
        <c:minorUnit val="126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31C8-4DAD-A955-24BA1A1CF94A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31C8-4DAD-A955-24BA1A1CF9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328896"/>
        <c:axId val="197330432"/>
      </c:barChart>
      <c:catAx>
        <c:axId val="19732889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973304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7330432"/>
        <c:scaling>
          <c:orientation val="minMax"/>
          <c:max val="25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97328896"/>
        <c:crosses val="autoZero"/>
        <c:crossBetween val="between"/>
        <c:majorUnit val="50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20B2-4625-BDE5-C20F5770F32C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20B2-4625-BDE5-C20F5770F3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356928"/>
        <c:axId val="197461120"/>
      </c:barChart>
      <c:catAx>
        <c:axId val="19735692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974611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7461120"/>
        <c:scaling>
          <c:orientation val="minMax"/>
          <c:max val="9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97356928"/>
        <c:crosses val="autoZero"/>
        <c:crossBetween val="between"/>
        <c:majorUnit val="15000000"/>
        <c:minorUnit val="18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CF57-4C10-B8ED-614819A58844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CF57-4C10-B8ED-614819A588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491712"/>
        <c:axId val="197501696"/>
      </c:barChart>
      <c:catAx>
        <c:axId val="19749171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975016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7501696"/>
        <c:scaling>
          <c:orientation val="minMax"/>
          <c:max val="34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97491712"/>
        <c:crosses val="autoZero"/>
        <c:crossBetween val="between"/>
        <c:majorUnit val="85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D3D7-411A-8594-DEBD6E2053CD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D3D7-411A-8594-DEBD6E205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511808"/>
        <c:axId val="197521792"/>
      </c:barChart>
      <c:catAx>
        <c:axId val="19751180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975217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7521792"/>
        <c:scaling>
          <c:orientation val="minMax"/>
          <c:max val="18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97511808"/>
        <c:crosses val="autoZero"/>
        <c:crossBetween val="between"/>
        <c:majorUnit val="30000000"/>
        <c:minorUnit val="18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A92E-4AAC-8F12-9E0A7A669277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A92E-4AAC-8F12-9E0A7A6692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190208"/>
        <c:axId val="200192000"/>
      </c:barChart>
      <c:catAx>
        <c:axId val="20019020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01920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0192000"/>
        <c:scaling>
          <c:orientation val="minMax"/>
          <c:max val="16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0190208"/>
        <c:crosses val="autoZero"/>
        <c:crossBetween val="between"/>
        <c:majorUnit val="40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05D6-4A10-BD75-C6937B6ADF74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05D6-4A10-BD75-C6937B6ADF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607616"/>
        <c:axId val="200609152"/>
      </c:barChart>
      <c:catAx>
        <c:axId val="20060761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06091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0609152"/>
        <c:scaling>
          <c:orientation val="minMax"/>
          <c:max val="8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0607616"/>
        <c:crosses val="autoZero"/>
        <c:crossBetween val="between"/>
        <c:majorUnit val="20000000"/>
        <c:minorUnit val="18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C63A-40BC-8FFE-968C009DF763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C63A-40BC-8FFE-968C009DF7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635904"/>
        <c:axId val="200637440"/>
      </c:barChart>
      <c:catAx>
        <c:axId val="20063590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06374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0637440"/>
        <c:scaling>
          <c:orientation val="minMax"/>
          <c:max val="24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0635904"/>
        <c:crosses val="autoZero"/>
        <c:crossBetween val="between"/>
        <c:majorUnit val="60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D8CA-4FE8-A5DA-8B18AD15BAD9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D8CA-4FE8-A5DA-8B18AD15BA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656000"/>
        <c:axId val="200657536"/>
      </c:barChart>
      <c:catAx>
        <c:axId val="20065600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06575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0657536"/>
        <c:scaling>
          <c:orientation val="minMax"/>
          <c:max val="10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0656000"/>
        <c:crosses val="autoZero"/>
        <c:crossBetween val="between"/>
        <c:majorUnit val="20000000"/>
        <c:minorUnit val="18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8BF1-4A24-B3B3-BBC863C7DB3C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8BF1-4A24-B3B3-BBC863C7DB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717056"/>
        <c:axId val="200718592"/>
      </c:barChart>
      <c:catAx>
        <c:axId val="20071705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07185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0718592"/>
        <c:scaling>
          <c:orientation val="minMax"/>
          <c:max val="30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0717056"/>
        <c:crosses val="autoZero"/>
        <c:crossBetween val="between"/>
        <c:majorUnit val="60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5539-4AA6-A691-409652D7DDCE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5539-4AA6-A691-409652D7D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810880"/>
        <c:axId val="200812416"/>
      </c:barChart>
      <c:catAx>
        <c:axId val="20081088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08124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0812416"/>
        <c:scaling>
          <c:orientation val="minMax"/>
          <c:max val="14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0810880"/>
        <c:crosses val="autoZero"/>
        <c:crossBetween val="between"/>
        <c:majorUnit val="20000000"/>
        <c:minorUnit val="18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5E97-4BB7-9974-8654CBDD6D55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5E97-4BB7-9974-8654CBDD6D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855552"/>
        <c:axId val="200857088"/>
      </c:barChart>
      <c:catAx>
        <c:axId val="20085555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08570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0857088"/>
        <c:scaling>
          <c:orientation val="minMax"/>
          <c:max val="30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0855552"/>
        <c:crosses val="autoZero"/>
        <c:crossBetween val="between"/>
        <c:majorUnit val="60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FDEA-46A9-9022-3258AC88F240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FDEA-46A9-9022-3258AC88F2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133440"/>
        <c:axId val="201147520"/>
      </c:barChart>
      <c:catAx>
        <c:axId val="20113344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11475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1147520"/>
        <c:scaling>
          <c:orientation val="minMax"/>
          <c:max val="14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1133440"/>
        <c:crosses val="autoZero"/>
        <c:crossBetween val="between"/>
        <c:majorUnit val="20000000"/>
        <c:minorUnit val="18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52DC-4A43-87BA-92DC99C71605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52DC-4A43-87BA-92DC99C71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190400"/>
        <c:axId val="201200384"/>
      </c:barChart>
      <c:catAx>
        <c:axId val="20119040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12003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1200384"/>
        <c:scaling>
          <c:orientation val="minMax"/>
          <c:max val="20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1190400"/>
        <c:crosses val="autoZero"/>
        <c:crossBetween val="between"/>
        <c:majorUnit val="40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5677-4F29-8B27-101140E9B2AA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5677-4F29-8B27-101140E9B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235072"/>
        <c:axId val="201245056"/>
      </c:barChart>
      <c:catAx>
        <c:axId val="20123507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12450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1245056"/>
        <c:scaling>
          <c:orientation val="minMax"/>
          <c:max val="75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1235072"/>
        <c:crosses val="autoZero"/>
        <c:crossBetween val="between"/>
        <c:majorUnit val="15000000"/>
        <c:minorUnit val="18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>
                <a:solidFill>
                  <a:srgbClr val="011389"/>
                </a:solidFill>
                <a:latin typeface="Segoe UI Variable Display" pitchFamily="2" charset="0"/>
                <a:cs typeface="Segoe UI" panose="020B0502040204020203" pitchFamily="34" charset="0"/>
              </a:defRPr>
            </a:pPr>
            <a:r>
              <a:rPr lang="es-MX" b="1">
                <a:solidFill>
                  <a:srgbClr val="011389"/>
                </a:solidFill>
                <a:latin typeface="Segoe UI Variable Display" pitchFamily="2" charset="0"/>
                <a:cs typeface="Segoe UI" panose="020B0502040204020203" pitchFamily="34" charset="0"/>
              </a:rPr>
              <a:t>MONTOS NEGOCIADOS POR TIPO DE PAPEL EN EL MERCADO BURSATIL ECUATORIANO</a:t>
            </a:r>
          </a:p>
          <a:p>
            <a:pPr>
              <a:defRPr b="1">
                <a:solidFill>
                  <a:srgbClr val="011389"/>
                </a:solidFill>
                <a:latin typeface="Segoe UI Variable Display" pitchFamily="2" charset="0"/>
                <a:cs typeface="Segoe UI" panose="020B0502040204020203" pitchFamily="34" charset="0"/>
              </a:defRPr>
            </a:pPr>
            <a:r>
              <a:rPr lang="es-MX" b="1">
                <a:solidFill>
                  <a:srgbClr val="011389"/>
                </a:solidFill>
                <a:latin typeface="Segoe UI Variable Display" pitchFamily="2" charset="0"/>
                <a:cs typeface="Segoe UI" panose="020B0502040204020203" pitchFamily="34" charset="0"/>
              </a:rPr>
              <a:t>En valor efectivo en dólares</a:t>
            </a:r>
          </a:p>
        </c:rich>
      </c:tx>
      <c:layout>
        <c:manualLayout>
          <c:xMode val="edge"/>
          <c:yMode val="edge"/>
          <c:x val="0.18172114490203398"/>
          <c:y val="4.0001259842519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325850808685556E-2"/>
          <c:y val="0.23037328486819739"/>
          <c:w val="0.89619006297836745"/>
          <c:h val="0.58565515290813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'Total Mensual'!$J$23</c:f>
              <c:strCache>
                <c:ptCount val="1"/>
                <c:pt idx="0">
                  <c:v>BOLSA DE VALORES DE GUAYAQUIL</c:v>
                </c:pt>
              </c:strCache>
            </c:strRef>
          </c:tx>
          <c:spPr>
            <a:solidFill>
              <a:srgbClr val="28CB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'Total Mensual'!$I$24:$I$26</c:f>
              <c:strCache>
                <c:ptCount val="3"/>
                <c:pt idx="0">
                  <c:v>RENTA VARIABLE</c:v>
                </c:pt>
                <c:pt idx="1">
                  <c:v>RENTA FIJA</c:v>
                </c:pt>
                <c:pt idx="2">
                  <c:v>TOTAL</c:v>
                </c:pt>
              </c:strCache>
            </c:strRef>
          </c:cat>
          <c:val>
            <c:numRef>
              <c:f>'Total Mensual'!$J$24:$J$26</c:f>
              <c:numCache>
                <c:formatCode>_(* #,##0_);_(* \(#,##0\);_(* "-"_);_(@_)</c:formatCode>
                <c:ptCount val="3"/>
                <c:pt idx="0">
                  <c:v>600414.35</c:v>
                </c:pt>
                <c:pt idx="1">
                  <c:v>612900023.14999998</c:v>
                </c:pt>
                <c:pt idx="2">
                  <c:v>613500437.5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B7-4A92-AF4A-BDB2F8BAE6A6}"/>
            </c:ext>
          </c:extLst>
        </c:ser>
        <c:ser>
          <c:idx val="1"/>
          <c:order val="1"/>
          <c:tx>
            <c:strRef>
              <c:f>'Total Mensual'!$K$23</c:f>
              <c:strCache>
                <c:ptCount val="1"/>
                <c:pt idx="0">
                  <c:v>BOLSA DE VALORES DE QUITO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'Total Mensual'!$I$24:$I$26</c:f>
              <c:strCache>
                <c:ptCount val="3"/>
                <c:pt idx="0">
                  <c:v>RENTA VARIABLE</c:v>
                </c:pt>
                <c:pt idx="1">
                  <c:v>RENTA FIJA</c:v>
                </c:pt>
                <c:pt idx="2">
                  <c:v>TOTAL</c:v>
                </c:pt>
              </c:strCache>
            </c:strRef>
          </c:cat>
          <c:val>
            <c:numRef>
              <c:f>'Total Mensual'!$K$24:$K$26</c:f>
              <c:numCache>
                <c:formatCode>_(* #,##0_);_(* \(#,##0\);_(* "-"_);_(@_)</c:formatCode>
                <c:ptCount val="3"/>
                <c:pt idx="0">
                  <c:v>2811864.9</c:v>
                </c:pt>
                <c:pt idx="1">
                  <c:v>510888068.12999946</c:v>
                </c:pt>
                <c:pt idx="2">
                  <c:v>513699933.02999943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B7-4A92-AF4A-BDB2F8BAE6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756672"/>
        <c:axId val="203758208"/>
      </c:barChart>
      <c:catAx>
        <c:axId val="20375667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Segoe UI Variable Display Semib" pitchFamily="2" charset="0"/>
              </a:defRPr>
            </a:pPr>
            <a:endParaRPr lang="es-EC"/>
          </a:p>
        </c:txPr>
        <c:crossAx val="2037582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3758208"/>
        <c:scaling>
          <c:orientation val="minMax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Segoe UI Variable Display Semib" pitchFamily="2" charset="0"/>
              </a:defRPr>
            </a:pPr>
            <a:endParaRPr lang="es-EC"/>
          </a:p>
        </c:txPr>
        <c:crossAx val="203756672"/>
        <c:crosses val="autoZero"/>
        <c:crossBetween val="between"/>
        <c:majorUnit val="200000000"/>
        <c:minorUnit val="50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769763542536867"/>
          <c:y val="0.91600167979002622"/>
          <c:w val="0.71218997173886001"/>
          <c:h val="7.1999999999999953E-2"/>
        </c:manualLayout>
      </c:layout>
      <c:overlay val="0"/>
      <c:spPr>
        <a:solidFill>
          <a:srgbClr val="011389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>
              <a:solidFill>
                <a:schemeClr val="bg1"/>
              </a:solidFill>
              <a:latin typeface="Segoe UI Variable Display Semib" pitchFamily="2" charset="0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ysClr val="window" lastClr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ysClr val="windowText" lastClr="000000"/>
          </a:solidFill>
          <a:latin typeface="Poppins" panose="00000500000000000000" pitchFamily="2" charset="0"/>
          <a:ea typeface="Arial"/>
          <a:cs typeface="Poppins" panose="00000500000000000000" pitchFamily="2" charset="0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>
                <a:solidFill>
                  <a:srgbClr val="011389"/>
                </a:solidFill>
                <a:latin typeface="Segoe UI Variable Display Semib" pitchFamily="2" charset="0"/>
              </a:defRPr>
            </a:pPr>
            <a:r>
              <a:rPr lang="es-MX" b="1">
                <a:solidFill>
                  <a:srgbClr val="011389"/>
                </a:solidFill>
                <a:latin typeface="Segoe UI Variable Display Semib" pitchFamily="2" charset="0"/>
              </a:rPr>
              <a:t>MONTOS NEGOCIADOS POR TIPO DE PAPEL EN EL MERCADO BURSATIL ECUATORIANO</a:t>
            </a:r>
          </a:p>
          <a:p>
            <a:pPr>
              <a:defRPr b="1">
                <a:solidFill>
                  <a:srgbClr val="011389"/>
                </a:solidFill>
                <a:latin typeface="Segoe UI Variable Display Semib" pitchFamily="2" charset="0"/>
              </a:defRPr>
            </a:pPr>
            <a:r>
              <a:rPr lang="es-MX" b="1">
                <a:solidFill>
                  <a:srgbClr val="011389"/>
                </a:solidFill>
                <a:latin typeface="Segoe UI Variable Display Semib" pitchFamily="2" charset="0"/>
              </a:rPr>
              <a:t>En valor efectivo ajustado en dólares</a:t>
            </a:r>
          </a:p>
        </c:rich>
      </c:tx>
      <c:layout>
        <c:manualLayout>
          <c:xMode val="edge"/>
          <c:yMode val="edge"/>
          <c:x val="0.1854804909162891"/>
          <c:y val="4.0161907472409324E-2"/>
        </c:manualLayout>
      </c:layout>
      <c:overlay val="0"/>
      <c:spPr>
        <a:solidFill>
          <a:sysClr val="window" lastClr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324075988606402E-2"/>
          <c:y val="0.26072880253974134"/>
          <c:w val="0.89720719339603339"/>
          <c:h val="0.554535287879815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'Total Mensual'!$J$51</c:f>
              <c:strCache>
                <c:ptCount val="1"/>
                <c:pt idx="0">
                  <c:v>BOLSA DE VALORES DE GUAYAQUIL</c:v>
                </c:pt>
              </c:strCache>
            </c:strRef>
          </c:tx>
          <c:spPr>
            <a:solidFill>
              <a:srgbClr val="28CB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>
                    <a:latin typeface="Segoe UI Variable Display Semib" pitchFamily="2" charset="0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'Total Mensual'!$I$52:$I$54</c:f>
              <c:strCache>
                <c:ptCount val="3"/>
                <c:pt idx="0">
                  <c:v>RENTA VARIABLE</c:v>
                </c:pt>
                <c:pt idx="1">
                  <c:v>RENTA FIJA</c:v>
                </c:pt>
                <c:pt idx="2">
                  <c:v>TOTAL</c:v>
                </c:pt>
              </c:strCache>
            </c:strRef>
          </c:cat>
          <c:val>
            <c:numRef>
              <c:f>'Total Mensual'!$J$52:$J$54</c:f>
              <c:numCache>
                <c:formatCode>_(* #,##0_);_(* \(#,##0\);_(* "-"_);_(@_)</c:formatCode>
                <c:ptCount val="3"/>
                <c:pt idx="0">
                  <c:v>600414.35</c:v>
                </c:pt>
                <c:pt idx="1">
                  <c:v>295223475.66999996</c:v>
                </c:pt>
                <c:pt idx="2">
                  <c:v>295823890.01999998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3C-48E1-A42D-D79A4D32B262}"/>
            </c:ext>
          </c:extLst>
        </c:ser>
        <c:ser>
          <c:idx val="1"/>
          <c:order val="1"/>
          <c:tx>
            <c:strRef>
              <c:f>'Total Mensual'!$K$51</c:f>
              <c:strCache>
                <c:ptCount val="1"/>
                <c:pt idx="0">
                  <c:v>BOLSA DE VALORES DE QUITO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>
                    <a:latin typeface="Segoe UI Variable Display Semib" pitchFamily="2" charset="0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'Total Mensual'!$I$52:$I$54</c:f>
              <c:strCache>
                <c:ptCount val="3"/>
                <c:pt idx="0">
                  <c:v>RENTA VARIABLE</c:v>
                </c:pt>
                <c:pt idx="1">
                  <c:v>RENTA FIJA</c:v>
                </c:pt>
                <c:pt idx="2">
                  <c:v>TOTAL</c:v>
                </c:pt>
              </c:strCache>
            </c:strRef>
          </c:cat>
          <c:val>
            <c:numRef>
              <c:f>'Total Mensual'!$K$52:$K$54</c:f>
              <c:numCache>
                <c:formatCode>_(* #,##0_);_(* \(#,##0\);_(* "-"_);_(@_)</c:formatCode>
                <c:ptCount val="3"/>
                <c:pt idx="0">
                  <c:v>2811864.9</c:v>
                </c:pt>
                <c:pt idx="1">
                  <c:v>300424492.15517807</c:v>
                </c:pt>
                <c:pt idx="2">
                  <c:v>303236357.05517805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3C-48E1-A42D-D79A4D32B2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809536"/>
        <c:axId val="203811072"/>
      </c:barChart>
      <c:catAx>
        <c:axId val="20380953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Segoe UI Variable Display Semib" pitchFamily="2" charset="0"/>
              </a:defRPr>
            </a:pPr>
            <a:endParaRPr lang="es-EC"/>
          </a:p>
        </c:txPr>
        <c:crossAx val="2038110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3811072"/>
        <c:scaling>
          <c:orientation val="minMax"/>
          <c:max val="50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Segoe UI Variable Display Semib" pitchFamily="2" charset="0"/>
              </a:defRPr>
            </a:pPr>
            <a:endParaRPr lang="es-EC"/>
          </a:p>
        </c:txPr>
        <c:crossAx val="203809536"/>
        <c:crosses val="autoZero"/>
        <c:crossBetween val="between"/>
        <c:majorUnit val="100000000"/>
        <c:minorUnit val="180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37441897975044"/>
          <c:y val="0.90763389516069526"/>
          <c:w val="0.70502828487221225"/>
          <c:h val="8.0321706774604928E-2"/>
        </c:manualLayout>
      </c:layout>
      <c:overlay val="0"/>
      <c:spPr>
        <a:solidFill>
          <a:srgbClr val="011389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>
              <a:solidFill>
                <a:schemeClr val="bg1"/>
              </a:solidFill>
            </a:defRPr>
          </a:pPr>
          <a:endParaRPr lang="es-EC"/>
        </a:p>
      </c:txPr>
    </c:legend>
    <c:plotVisOnly val="1"/>
    <c:dispBlanksAs val="gap"/>
    <c:showDLblsOverMax val="0"/>
  </c:chart>
  <c:spPr>
    <a:solidFill>
      <a:sysClr val="window" lastClr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Poppins" panose="00000500000000000000" pitchFamily="2" charset="0"/>
          <a:ea typeface="Arial"/>
          <a:cs typeface="Poppins" panose="00000500000000000000" pitchFamily="2" charset="0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E49-4AD8-A479-C2B76163FDFE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49-4AD8-A479-C2B76163FDFE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49-4AD8-A479-C2B76163FDFE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49-4AD8-A479-C2B76163FDFE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49-4AD8-A479-C2B76163FDFE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E49-4AD8-A479-C2B76163FDFE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33872019495759298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E49-4AD8-A479-C2B76163FDF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8E49-4AD8-A479-C2B76163F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DF8-49DD-BBC2-BC660103C9EC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F8-49DD-BBC2-BC660103C9EC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F8-49DD-BBC2-BC660103C9EC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F8-49DD-BBC2-BC660103C9EC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F8-49DD-BBC2-BC660103C9EC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F8-49DD-BBC2-BC660103C9EC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DF8-49DD-BBC2-BC660103C9E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9DF8-49DD-BBC2-BC660103C9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4AC-49BB-AA1C-F88F9C00F90B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AC-49BB-AA1C-F88F9C00F90B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AC-49BB-AA1C-F88F9C00F90B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AC-49BB-AA1C-F88F9C00F90B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AC-49BB-AA1C-F88F9C00F90B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AC-49BB-AA1C-F88F9C00F90B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33872019495759298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4AC-49BB-AA1C-F88F9C00F90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54AC-49BB-AA1C-F88F9C00F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765-4AAA-947F-397FF6AEBB9E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65-4AAA-947F-397FF6AEBB9E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65-4AAA-947F-397FF6AEBB9E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65-4AAA-947F-397FF6AEBB9E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65-4AAA-947F-397FF6AEBB9E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65-4AAA-947F-397FF6AEBB9E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65-4AAA-947F-397FF6AEBB9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1765-4AAA-947F-397FF6AEB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B61-45A2-8D6C-BDC4906E2D15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61-45A2-8D6C-BDC4906E2D15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61-45A2-8D6C-BDC4906E2D15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61-45A2-8D6C-BDC4906E2D15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61-45A2-8D6C-BDC4906E2D15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61-45A2-8D6C-BDC4906E2D15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33872019495759298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B61-45A2-8D6C-BDC4906E2D1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3B61-45A2-8D6C-BDC4906E2D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0A5-44C2-AD71-ADDB176CCA1D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A5-44C2-AD71-ADDB176CCA1D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A5-44C2-AD71-ADDB176CCA1D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A5-44C2-AD71-ADDB176CCA1D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A5-44C2-AD71-ADDB176CCA1D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A5-44C2-AD71-ADDB176CCA1D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A5-44C2-AD71-ADDB176CCA1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F0A5-44C2-AD71-ADDB176CCA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9EA-4521-BD3E-83388D012878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EA-4521-BD3E-83388D012878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EA-4521-BD3E-83388D012878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EA-4521-BD3E-83388D012878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EA-4521-BD3E-83388D012878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EA-4521-BD3E-83388D012878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EA-4521-BD3E-83388D01287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49EA-4521-BD3E-83388D012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91D-4D71-AA13-F4C727AB0D7A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1D-4D71-AA13-F4C727AB0D7A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1D-4D71-AA13-F4C727AB0D7A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1D-4D71-AA13-F4C727AB0D7A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1D-4D71-AA13-F4C727AB0D7A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1D-4D71-AA13-F4C727AB0D7A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91D-4D71-AA13-F4C727AB0D7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791D-4D71-AA13-F4C727AB0D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1FC-4506-9071-A165BDF180C2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FC-4506-9071-A165BDF180C2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FC-4506-9071-A165BDF180C2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FC-4506-9071-A165BDF180C2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FC-4506-9071-A165BDF180C2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FC-4506-9071-A165BDF180C2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33872019495759298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1FC-4506-9071-A165BDF180C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31FC-4506-9071-A165BDF180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05C-4665-9212-84BDD99005BF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5C-4665-9212-84BDD99005BF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5C-4665-9212-84BDD99005BF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5C-4665-9212-84BDD99005BF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5C-4665-9212-84BDD99005BF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5C-4665-9212-84BDD99005BF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05C-4665-9212-84BDD99005B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805C-4665-9212-84BDD9900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C11-49B8-B4EA-1BE2B28B8465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11-49B8-B4EA-1BE2B28B8465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11-49B8-B4EA-1BE2B28B8465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11-49B8-B4EA-1BE2B28B8465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11-49B8-B4EA-1BE2B28B8465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11-49B8-B4EA-1BE2B28B8465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33872019495759298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C11-49B8-B4EA-1BE2B28B846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3C11-49B8-B4EA-1BE2B28B8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E04-4E6B-8ADF-4D5767E71155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04-4E6B-8ADF-4D5767E71155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04-4E6B-8ADF-4D5767E71155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04-4E6B-8ADF-4D5767E71155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04-4E6B-8ADF-4D5767E71155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04-4E6B-8ADF-4D5767E71155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E04-4E6B-8ADF-4D5767E7115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6E04-4E6B-8ADF-4D5767E711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76A-4D34-BA1E-03314CCE7607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6A-4D34-BA1E-03314CCE7607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6A-4D34-BA1E-03314CCE7607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6A-4D34-BA1E-03314CCE7607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6A-4D34-BA1E-03314CCE7607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6A-4D34-BA1E-03314CCE7607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33872019495759298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6A-4D34-BA1E-03314CCE760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D76A-4D34-BA1E-03314CCE7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87A-4A7E-9479-5EBC6EB5825E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7A-4A7E-9479-5EBC6EB5825E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7A-4A7E-9479-5EBC6EB5825E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7A-4A7E-9479-5EBC6EB5825E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87A-4A7E-9479-5EBC6EB5825E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7A-4A7E-9479-5EBC6EB5825E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87A-4A7E-9479-5EBC6EB5825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E87A-4A7E-9479-5EBC6EB582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88F-4325-9234-B715F7EA901A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8F-4325-9234-B715F7EA901A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8F-4325-9234-B715F7EA901A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8F-4325-9234-B715F7EA901A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8F-4325-9234-B715F7EA901A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8F-4325-9234-B715F7EA901A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33872019495759298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8F-4325-9234-B715F7EA901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188F-4325-9234-B715F7EA9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214-4F0B-9CB2-0BC1B836831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14-4F0B-9CB2-0BC1B836831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14-4F0B-9CB2-0BC1B836831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14-4F0B-9CB2-0BC1B836831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14-4F0B-9CB2-0BC1B836831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14-4F0B-9CB2-0BC1B836831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14-4F0B-9CB2-0BC1B836831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E214-4F0B-9CB2-0BC1B83683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DB6-4C60-BFCE-53E456788AB4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B6-4C60-BFCE-53E456788AB4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B6-4C60-BFCE-53E456788AB4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B6-4C60-BFCE-53E456788AB4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B6-4C60-BFCE-53E456788AB4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B6-4C60-BFCE-53E456788AB4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33872019495759298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DB6-4C60-BFCE-53E456788AB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FDB6-4C60-BFCE-53E456788A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03D-4816-BD30-846BEE4A2014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3D-4816-BD30-846BEE4A2014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3D-4816-BD30-846BEE4A2014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3D-4816-BD30-846BEE4A2014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3D-4816-BD30-846BEE4A2014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3D-4816-BD30-846BEE4A2014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3D-4816-BD30-846BEE4A201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303D-4816-BD30-846BEE4A20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65F-47E2-AF7A-4B389EB457D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5F-47E2-AF7A-4B389EB457D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5F-47E2-AF7A-4B389EB457D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5F-47E2-AF7A-4B389EB457D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5F-47E2-AF7A-4B389EB457D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5F-47E2-AF7A-4B389EB457D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65F-47E2-AF7A-4B389EB457D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065F-47E2-AF7A-4B389EB457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5D7-467D-B5C7-21542944F671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D7-467D-B5C7-21542944F671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D7-467D-B5C7-21542944F671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D7-467D-B5C7-21542944F671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D7-467D-B5C7-21542944F671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D7-467D-B5C7-21542944F671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D7-467D-B5C7-21542944F67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95D7-467D-B5C7-21542944F6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04B-4CE6-AB1E-FE086AE729CC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4B-4CE6-AB1E-FE086AE729CC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4B-4CE6-AB1E-FE086AE729CC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4B-4CE6-AB1E-FE086AE729CC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4B-4CE6-AB1E-FE086AE729CC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4B-4CE6-AB1E-FE086AE729CC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04B-4CE6-AB1E-FE086AE729C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E04B-4CE6-AB1E-FE086AE72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48A-4183-AECF-B78D6B54F576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8A-4183-AECF-B78D6B54F576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8A-4183-AECF-B78D6B54F576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8A-4183-AECF-B78D6B54F576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8A-4183-AECF-B78D6B54F576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8A-4183-AECF-B78D6B54F576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8A-4183-AECF-B78D6B54F57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D48A-4183-AECF-B78D6B54F5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0C1-4DD4-B38B-17CB3F8910D6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C1-4DD4-B38B-17CB3F8910D6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C1-4DD4-B38B-17CB3F8910D6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C1-4DD4-B38B-17CB3F8910D6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C1-4DD4-B38B-17CB3F8910D6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C1-4DD4-B38B-17CB3F8910D6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C1-4DD4-B38B-17CB3F8910D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70C1-4DD4-B38B-17CB3F8910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310-43CD-8B5C-8DADF5FEC764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10-43CD-8B5C-8DADF5FEC764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10-43CD-8B5C-8DADF5FEC764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10-43CD-8B5C-8DADF5FEC764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10-43CD-8B5C-8DADF5FEC764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10-43CD-8B5C-8DADF5FEC764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10-43CD-8B5C-8DADF5FEC76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6310-43CD-8B5C-8DADF5FEC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CB8-4EEC-8D7C-DE44A57D798F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B8-4EEC-8D7C-DE44A57D798F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B8-4EEC-8D7C-DE44A57D798F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B8-4EEC-8D7C-DE44A57D798F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B8-4EEC-8D7C-DE44A57D798F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B8-4EEC-8D7C-DE44A57D798F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CB8-4EEC-8D7C-DE44A57D798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5CB8-4EEC-8D7C-DE44A57D79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96F-4E1E-90F2-B9289094429B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6F-4E1E-90F2-B9289094429B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6F-4E1E-90F2-B9289094429B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6F-4E1E-90F2-B9289094429B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6F-4E1E-90F2-B9289094429B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6F-4E1E-90F2-B9289094429B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96F-4E1E-90F2-B9289094429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C96F-4E1E-90F2-B928909442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115-460E-9EAD-BA5A9E24E1F3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15-460E-9EAD-BA5A9E24E1F3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15-460E-9EAD-BA5A9E24E1F3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15-460E-9EAD-BA5A9E24E1F3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15-460E-9EAD-BA5A9E24E1F3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15-460E-9EAD-BA5A9E24E1F3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115-460E-9EAD-BA5A9E24E1F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F115-460E-9EAD-BA5A9E24E1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725-48C6-9DC1-12D19B9B7DB7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25-48C6-9DC1-12D19B9B7DB7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25-48C6-9DC1-12D19B9B7DB7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25-48C6-9DC1-12D19B9B7DB7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25-48C6-9DC1-12D19B9B7DB7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25-48C6-9DC1-12D19B9B7DB7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25-48C6-9DC1-12D19B9B7DB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A725-48C6-9DC1-12D19B9B7D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084-40E6-B8C2-0E47A75628EA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84-40E6-B8C2-0E47A75628EA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84-40E6-B8C2-0E47A75628EA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84-40E6-B8C2-0E47A75628EA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84-40E6-B8C2-0E47A75628EA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84-40E6-B8C2-0E47A75628EA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84-40E6-B8C2-0E47A75628E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2084-40E6-B8C2-0E47A75628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428-43A2-82F6-446AE6CFF83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28-43A2-82F6-446AE6CFF83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28-43A2-82F6-446AE6CFF83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28-43A2-82F6-446AE6CFF83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28-43A2-82F6-446AE6CFF83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28-43A2-82F6-446AE6CFF83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428-43A2-82F6-446AE6CFF83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A428-43A2-82F6-446AE6CFF8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5B5-4AB5-9F85-853EC7B6609C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B5-4AB5-9F85-853EC7B6609C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B5-4AB5-9F85-853EC7B6609C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B5-4AB5-9F85-853EC7B6609C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B5-4AB5-9F85-853EC7B6609C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B5-4AB5-9F85-853EC7B6609C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5B5-4AB5-9F85-853EC7B6609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D5B5-4AB5-9F85-853EC7B660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BCA-41CF-BB79-3157CECADDB5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CA-41CF-BB79-3157CECADDB5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CA-41CF-BB79-3157CECADDB5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CA-41CF-BB79-3157CECADDB5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CA-41CF-BB79-3157CECADDB5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CA-41CF-BB79-3157CECADDB5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BCA-41CF-BB79-3157CECADDB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EBCA-41CF-BB79-3157CECADD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304-4CC4-9A68-577BEA6281AB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04-4CC4-9A68-577BEA6281AB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04-4CC4-9A68-577BEA6281AB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04-4CC4-9A68-577BEA6281AB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04-4CC4-9A68-577BEA6281AB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04-4CC4-9A68-577BEA6281AB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304-4CC4-9A68-577BEA6281A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2304-4CC4-9A68-577BEA6281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F03-4331-934C-D1654DB08ED5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03-4331-934C-D1654DB08ED5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03-4331-934C-D1654DB08ED5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03-4331-934C-D1654DB08ED5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03-4331-934C-D1654DB08ED5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03-4331-934C-D1654DB08ED5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F03-4331-934C-D1654DB08ED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AF03-4331-934C-D1654DB08E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A91-4930-8FD4-485DCF8DF68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91-4930-8FD4-485DCF8DF68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91-4930-8FD4-485DCF8DF68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91-4930-8FD4-485DCF8DF68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91-4930-8FD4-485DCF8DF68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91-4930-8FD4-485DCF8DF68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A91-4930-8FD4-485DCF8DF68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1A91-4930-8FD4-485DCF8DF6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C79-4398-AE8C-4D49D27038A8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79-4398-AE8C-4D49D27038A8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79-4398-AE8C-4D49D27038A8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79-4398-AE8C-4D49D27038A8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79-4398-AE8C-4D49D27038A8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79-4398-AE8C-4D49D27038A8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79-4398-AE8C-4D49D27038A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4C79-4398-AE8C-4D49D27038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FDE-4379-8F76-5A1C03AFCB37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DE-4379-8F76-5A1C03AFCB37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DE-4379-8F76-5A1C03AFCB37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DE-4379-8F76-5A1C03AFCB37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DE-4379-8F76-5A1C03AFCB37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DE-4379-8F76-5A1C03AFCB37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FDE-4379-8F76-5A1C03AFCB3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7FDE-4379-8F76-5A1C03AFCB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9E7-4224-9B3E-758F06E671B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E7-4224-9B3E-758F06E671B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E7-4224-9B3E-758F06E671B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E7-4224-9B3E-758F06E671B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E7-4224-9B3E-758F06E671B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E7-4224-9B3E-758F06E671B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E7-4224-9B3E-758F06E671B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89E7-4224-9B3E-758F06E671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CB5-4650-BDBF-0D8EA5E4E03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B5-4650-BDBF-0D8EA5E4E03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B5-4650-BDBF-0D8EA5E4E03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B5-4650-BDBF-0D8EA5E4E03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B5-4650-BDBF-0D8EA5E4E03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B5-4650-BDBF-0D8EA5E4E03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CB5-4650-BDBF-0D8EA5E4E03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9CB5-4650-BDBF-0D8EA5E4E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D6B-43B6-B42A-ED74E6B0A651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6B-43B6-B42A-ED74E6B0A651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6B-43B6-B42A-ED74E6B0A651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6B-43B6-B42A-ED74E6B0A651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6B-43B6-B42A-ED74E6B0A651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6B-43B6-B42A-ED74E6B0A651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D6B-43B6-B42A-ED74E6B0A65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9D6B-43B6-B42A-ED74E6B0A6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1AB-4168-9B18-88B1C7F008C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AB-4168-9B18-88B1C7F008C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AB-4168-9B18-88B1C7F008C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AB-4168-9B18-88B1C7F008C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AB-4168-9B18-88B1C7F008C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AB-4168-9B18-88B1C7F008C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AB-4168-9B18-88B1C7F008C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11AB-4168-9B18-88B1C7F00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C25-43AB-869A-93F9D65B38E1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25-43AB-869A-93F9D65B38E1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25-43AB-869A-93F9D65B38E1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25-43AB-869A-93F9D65B38E1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25-43AB-869A-93F9D65B38E1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25-43AB-869A-93F9D65B38E1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25-43AB-869A-93F9D65B38E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8C25-43AB-869A-93F9D65B38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1A9-4108-9AB5-1C060D063E08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A9-4108-9AB5-1C060D063E08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A9-4108-9AB5-1C060D063E08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A9-4108-9AB5-1C060D063E08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A9-4108-9AB5-1C060D063E08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A9-4108-9AB5-1C060D063E08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A9-4108-9AB5-1C060D063E0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C1A9-4108-9AB5-1C060D063E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9AB-40D8-8326-2A7DCAFFCEAE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AB-40D8-8326-2A7DCAFFCEAE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AB-40D8-8326-2A7DCAFFCEAE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AB-40D8-8326-2A7DCAFFCEAE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AB-40D8-8326-2A7DCAFFCEAE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AB-40D8-8326-2A7DCAFFCEAE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AB-40D8-8326-2A7DCAFFCEA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69AB-40D8-8326-2A7DCAFFCE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40D-4489-A755-597142840D9E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0D-4489-A755-597142840D9E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0D-4489-A755-597142840D9E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0D-4489-A755-597142840D9E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0D-4489-A755-597142840D9E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0D-4489-A755-597142840D9E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40D-4489-A755-597142840D9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740D-4489-A755-597142840D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995-4221-ACF3-3C4102BEA505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95-4221-ACF3-3C4102BEA505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95-4221-ACF3-3C4102BEA505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95-4221-ACF3-3C4102BEA505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95-4221-ACF3-3C4102BEA505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95-4221-ACF3-3C4102BEA505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95-4221-ACF3-3C4102BEA50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9995-4221-ACF3-3C4102BEA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857-437A-8C55-2F182DE77C7D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57-437A-8C55-2F182DE77C7D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57-437A-8C55-2F182DE77C7D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57-437A-8C55-2F182DE77C7D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57-437A-8C55-2F182DE77C7D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57-437A-8C55-2F182DE77C7D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857-437A-8C55-2F182DE77C7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3857-437A-8C55-2F182DE77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0DE-436E-B0EA-3F9442C3777D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DE-436E-B0EA-3F9442C3777D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DE-436E-B0EA-3F9442C3777D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DE-436E-B0EA-3F9442C3777D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DE-436E-B0EA-3F9442C3777D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DE-436E-B0EA-3F9442C3777D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DE-436E-B0EA-3F9442C3777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30DE-436E-B0EA-3F9442C377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A8B-46FD-8959-E521D1333F10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8B-46FD-8959-E521D1333F10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8B-46FD-8959-E521D1333F10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8B-46FD-8959-E521D1333F10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8B-46FD-8959-E521D1333F10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8B-46FD-8959-E521D1333F10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A8B-46FD-8959-E521D1333F1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5A8B-46FD-8959-E521D1333F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54C-4A82-BB10-976AFC8713A3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4C-4A82-BB10-976AFC8713A3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4C-4A82-BB10-976AFC8713A3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4C-4A82-BB10-976AFC8713A3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4C-4A82-BB10-976AFC8713A3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4C-4A82-BB10-976AFC8713A3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4C-4A82-BB10-976AFC8713A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954C-4A82-BB10-976AFC871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391-4FC3-BD22-29EFC6A08FD1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91-4FC3-BD22-29EFC6A08FD1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91-4FC3-BD22-29EFC6A08FD1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91-4FC3-BD22-29EFC6A08FD1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91-4FC3-BD22-29EFC6A08FD1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91-4FC3-BD22-29EFC6A08FD1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91-4FC3-BD22-29EFC6A08FD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B391-4FC3-BD22-29EFC6A08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18D-4CA1-8C2D-98DA064ED0A4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8D-4CA1-8C2D-98DA064ED0A4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8D-4CA1-8C2D-98DA064ED0A4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8D-4CA1-8C2D-98DA064ED0A4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18D-4CA1-8C2D-98DA064ED0A4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8D-4CA1-8C2D-98DA064ED0A4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18D-4CA1-8C2D-98DA064ED0A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D18D-4CA1-8C2D-98DA064ED0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92C-4719-BCA5-3180E14C50FB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2C-4719-BCA5-3180E14C50FB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2C-4719-BCA5-3180E14C50FB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2C-4719-BCA5-3180E14C50FB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2C-4719-BCA5-3180E14C50FB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2C-4719-BCA5-3180E14C50FB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2C-4719-BCA5-3180E14C50F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892C-4719-BCA5-3180E14C50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5DA-4341-AFAF-FC1AB0C3FA02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DA-4341-AFAF-FC1AB0C3FA02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DA-4341-AFAF-FC1AB0C3FA02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DA-4341-AFAF-FC1AB0C3FA02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DA-4341-AFAF-FC1AB0C3FA02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DA-4341-AFAF-FC1AB0C3FA02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DA-4341-AFAF-FC1AB0C3FA0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B5DA-4341-AFAF-FC1AB0C3FA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786-4085-8CD9-ED5A31660752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786-4085-8CD9-ED5A31660752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86-4085-8CD9-ED5A31660752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86-4085-8CD9-ED5A31660752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86-4085-8CD9-ED5A31660752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86-4085-8CD9-ED5A31660752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86-4085-8CD9-ED5A3166075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0786-4085-8CD9-ED5A316607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BAA-46B6-BFCF-6895E43C7551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AA-46B6-BFCF-6895E43C7551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AA-46B6-BFCF-6895E43C7551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AA-46B6-BFCF-6895E43C7551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AA-46B6-BFCF-6895E43C7551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AA-46B6-BFCF-6895E43C7551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AA-46B6-BFCF-6895E43C755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1BAA-46B6-BFCF-6895E43C75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874-4B4F-B55C-E70C076EF8BD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74-4B4F-B55C-E70C076EF8BD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74-4B4F-B55C-E70C076EF8BD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74-4B4F-B55C-E70C076EF8BD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874-4B4F-B55C-E70C076EF8BD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874-4B4F-B55C-E70C076EF8BD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874-4B4F-B55C-E70C076EF8B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6874-4B4F-B55C-E70C076EF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B15-476C-BACC-6BF568E2AE7D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15-476C-BACC-6BF568E2AE7D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15-476C-BACC-6BF568E2AE7D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15-476C-BACC-6BF568E2AE7D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15-476C-BACC-6BF568E2AE7D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15-476C-BACC-6BF568E2AE7D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B15-476C-BACC-6BF568E2AE7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7B15-476C-BACC-6BF568E2A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B75-401D-A22E-DF72C55DD43E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75-401D-A22E-DF72C55DD43E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75-401D-A22E-DF72C55DD43E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75-401D-A22E-DF72C55DD43E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75-401D-A22E-DF72C55DD43E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75-401D-A22E-DF72C55DD43E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75-401D-A22E-DF72C55DD43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AB75-401D-A22E-DF72C55DD4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02C-4F15-A4EA-7D982EEA9E6D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2C-4F15-A4EA-7D982EEA9E6D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2C-4F15-A4EA-7D982EEA9E6D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2C-4F15-A4EA-7D982EEA9E6D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2C-4F15-A4EA-7D982EEA9E6D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2C-4F15-A4EA-7D982EEA9E6D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2C-4F15-A4EA-7D982EEA9E6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102C-4F15-A4EA-7D982EEA9E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AB7-4D6B-A5E7-179009EF88CD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B7-4D6B-A5E7-179009EF88CD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B7-4D6B-A5E7-179009EF88CD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B7-4D6B-A5E7-179009EF88CD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B7-4D6B-A5E7-179009EF88CD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B7-4D6B-A5E7-179009EF88CD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AB7-4D6B-A5E7-179009EF88C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4AB7-4D6B-A5E7-179009EF88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CC0-4521-B65B-937D97C9F0C6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C0-4521-B65B-937D97C9F0C6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C0-4521-B65B-937D97C9F0C6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C0-4521-B65B-937D97C9F0C6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C0-4521-B65B-937D97C9F0C6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C0-4521-B65B-937D97C9F0C6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C0-4521-B65B-937D97C9F0C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FCC0-4521-B65B-937D97C9F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2B4-423E-816E-8072DF415C01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B4-423E-816E-8072DF415C01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B4-423E-816E-8072DF415C01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B4-423E-816E-8072DF415C01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B4-423E-816E-8072DF415C01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B4-423E-816E-8072DF415C01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B4-423E-816E-8072DF415C0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D2B4-423E-816E-8072DF415C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17B-42DC-A4E6-39998EB6F938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7B-42DC-A4E6-39998EB6F938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7B-42DC-A4E6-39998EB6F938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7B-42DC-A4E6-39998EB6F938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7B-42DC-A4E6-39998EB6F938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7B-42DC-A4E6-39998EB6F938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17B-42DC-A4E6-39998EB6F93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317B-42DC-A4E6-39998EB6F9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38B-47E2-837C-CFBDEBDBB433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8B-47E2-837C-CFBDEBDBB433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8B-47E2-837C-CFBDEBDBB433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8B-47E2-837C-CFBDEBDBB433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8B-47E2-837C-CFBDEBDBB433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8B-47E2-837C-CFBDEBDBB433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38B-47E2-837C-CFBDEBDBB43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438B-47E2-837C-CFBDEBDBB4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161-49A4-982A-99E3D217114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61-49A4-982A-99E3D217114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61-49A4-982A-99E3D217114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61-49A4-982A-99E3D217114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61-49A4-982A-99E3D217114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61-49A4-982A-99E3D217114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61-49A4-982A-99E3D217114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1161-49A4-982A-99E3D21711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F76-4ABB-A18A-167E0393C1C1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76-4ABB-A18A-167E0393C1C1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76-4ABB-A18A-167E0393C1C1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76-4ABB-A18A-167E0393C1C1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76-4ABB-A18A-167E0393C1C1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76-4ABB-A18A-167E0393C1C1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F76-4ABB-A18A-167E0393C1C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6F76-4ABB-A18A-167E0393C1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605-4843-8F5F-5EB3B91AF740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05-4843-8F5F-5EB3B91AF740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05-4843-8F5F-5EB3B91AF740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05-4843-8F5F-5EB3B91AF740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05-4843-8F5F-5EB3B91AF740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605-4843-8F5F-5EB3B91AF740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605-4843-8F5F-5EB3B91AF74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6605-4843-8F5F-5EB3B91AF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B3C-42D2-8737-631A266DA731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3C-42D2-8737-631A266DA731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3C-42D2-8737-631A266DA731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3C-42D2-8737-631A266DA731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3C-42D2-8737-631A266DA731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3C-42D2-8737-631A266DA731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3C-42D2-8737-631A266DA73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9B3C-42D2-8737-631A266DA7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925-43E3-A8F8-846514FB2B1B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25-43E3-A8F8-846514FB2B1B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25-43E3-A8F8-846514FB2B1B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25-43E3-A8F8-846514FB2B1B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25-43E3-A8F8-846514FB2B1B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25-43E3-A8F8-846514FB2B1B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925-43E3-A8F8-846514FB2B1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3925-43E3-A8F8-846514FB2B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FF6-4DBA-8E07-66F048F47E01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F6-4DBA-8E07-66F048F47E01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F6-4DBA-8E07-66F048F47E01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F6-4DBA-8E07-66F048F47E01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F6-4DBA-8E07-66F048F47E01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F6-4DBA-8E07-66F048F47E01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FF6-4DBA-8E07-66F048F47E0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DFF6-4DBA-8E07-66F048F47E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B12-4668-BFCB-A96BA32867B2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12-4668-BFCB-A96BA32867B2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12-4668-BFCB-A96BA32867B2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12-4668-BFCB-A96BA32867B2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12-4668-BFCB-A96BA32867B2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12-4668-BFCB-A96BA32867B2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12-4668-BFCB-A96BA32867B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2B12-4668-BFCB-A96BA3286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252-4579-BE7D-B8921686194E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52-4579-BE7D-B8921686194E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52-4579-BE7D-B8921686194E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52-4579-BE7D-B8921686194E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52-4579-BE7D-B8921686194E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52-4579-BE7D-B8921686194E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52-4579-BE7D-B8921686194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D252-4579-BE7D-B89216861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C07-4E65-B8F3-EC99543E124C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07-4E65-B8F3-EC99543E124C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07-4E65-B8F3-EC99543E124C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07-4E65-B8F3-EC99543E124C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07-4E65-B8F3-EC99543E124C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07-4E65-B8F3-EC99543E124C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07-4E65-B8F3-EC99543E124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1C07-4E65-B8F3-EC99543E12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64F-451D-A6EC-7008959EE216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4F-451D-A6EC-7008959EE216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4F-451D-A6EC-7008959EE216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4F-451D-A6EC-7008959EE216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4F-451D-A6EC-7008959EE216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4F-451D-A6EC-7008959EE216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64F-451D-A6EC-7008959EE21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C64F-451D-A6EC-7008959EE2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9CA-44B5-BD2C-7E90224E393A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CA-44B5-BD2C-7E90224E393A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CA-44B5-BD2C-7E90224E393A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CA-44B5-BD2C-7E90224E393A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CA-44B5-BD2C-7E90224E393A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CA-44B5-BD2C-7E90224E393A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CA-44B5-BD2C-7E90224E393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89CA-44B5-BD2C-7E90224E3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26E-48AF-9964-04D8F766EF56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6E-48AF-9964-04D8F766EF56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6E-48AF-9964-04D8F766EF56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6E-48AF-9964-04D8F766EF56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6E-48AF-9964-04D8F766EF56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6E-48AF-9964-04D8F766EF56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26E-48AF-9964-04D8F766EF5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426E-48AF-9964-04D8F766EF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10F-46D8-9BA0-CCFAD3572F42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0F-46D8-9BA0-CCFAD3572F42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0F-46D8-9BA0-CCFAD3572F42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0F-46D8-9BA0-CCFAD3572F42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0F-46D8-9BA0-CCFAD3572F42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0F-46D8-9BA0-CCFAD3572F42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0F-46D8-9BA0-CCFAD3572F4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010F-46D8-9BA0-CCFAD3572F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1FD-49E9-B35C-C142D7614034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FD-49E9-B35C-C142D7614034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FD-49E9-B35C-C142D7614034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FD-49E9-B35C-C142D7614034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FD-49E9-B35C-C142D7614034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FD-49E9-B35C-C142D7614034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FD-49E9-B35C-C142D761403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41FD-49E9-B35C-C142D7614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99C-4ED4-A024-E5957718F0D6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9C-4ED4-A024-E5957718F0D6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9C-4ED4-A024-E5957718F0D6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9C-4ED4-A024-E5957718F0D6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9C-4ED4-A024-E5957718F0D6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9C-4ED4-A024-E5957718F0D6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9C-4ED4-A024-E5957718F0D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999C-4ED4-A024-E5957718F0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800-437A-8230-6F8CC3BB6443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00-437A-8230-6F8CC3BB6443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00-437A-8230-6F8CC3BB6443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00-437A-8230-6F8CC3BB6443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800-437A-8230-6F8CC3BB6443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00-437A-8230-6F8CC3BB6443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800-437A-8230-6F8CC3BB644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0800-437A-8230-6F8CC3BB6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DD7-4999-9093-398AE38740CD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D7-4999-9093-398AE38740CD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D7-4999-9093-398AE38740CD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D7-4999-9093-398AE38740CD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D7-4999-9093-398AE38740CD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D7-4999-9093-398AE38740CD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DD7-4999-9093-398AE38740C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4DD7-4999-9093-398AE38740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7C6-4625-8BB4-CFCFF8554586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C6-4625-8BB4-CFCFF8554586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C6-4625-8BB4-CFCFF8554586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C6-4625-8BB4-CFCFF8554586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C6-4625-8BB4-CFCFF8554586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C6-4625-8BB4-CFCFF8554586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C6-4625-8BB4-CFCFF855458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17C6-4625-8BB4-CFCFF85545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D15-4E65-87ED-CF929FD3A665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15-4E65-87ED-CF929FD3A665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15-4E65-87ED-CF929FD3A665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15-4E65-87ED-CF929FD3A665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15-4E65-87ED-CF929FD3A665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15-4E65-87ED-CF929FD3A665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D15-4E65-87ED-CF929FD3A66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3D15-4E65-87ED-CF929FD3A6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4B4-4D1C-9790-1E069CD0ECB0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B4-4D1C-9790-1E069CD0ECB0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B4-4D1C-9790-1E069CD0ECB0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B4-4D1C-9790-1E069CD0ECB0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B4-4D1C-9790-1E069CD0ECB0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B4-4D1C-9790-1E069CD0ECB0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B4-4D1C-9790-1E069CD0ECB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C4B4-4D1C-9790-1E069CD0EC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86D-4443-86F4-FF295751722D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6D-4443-86F4-FF295751722D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6D-4443-86F4-FF295751722D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6D-4443-86F4-FF295751722D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86D-4443-86F4-FF295751722D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86D-4443-86F4-FF295751722D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86D-4443-86F4-FF295751722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686D-4443-86F4-FF29575172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3F6-48EA-B267-E9D7191B141C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F6-48EA-B267-E9D7191B141C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F6-48EA-B267-E9D7191B141C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F6-48EA-B267-E9D7191B141C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F6-48EA-B267-E9D7191B141C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F6-48EA-B267-E9D7191B141C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F6-48EA-B267-E9D7191B141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B3F6-48EA-B267-E9D7191B14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04C-4814-B4E4-31B7A4BB1A8D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4C-4814-B4E4-31B7A4BB1A8D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4C-4814-B4E4-31B7A4BB1A8D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4C-4814-B4E4-31B7A4BB1A8D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4C-4814-B4E4-31B7A4BB1A8D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4C-4814-B4E4-31B7A4BB1A8D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4C-4814-B4E4-31B7A4BB1A8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C04C-4814-B4E4-31B7A4BB1A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B9F-431C-9BBB-FA152E21F31D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9F-431C-9BBB-FA152E21F31D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9F-431C-9BBB-FA152E21F31D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9F-431C-9BBB-FA152E21F31D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9F-431C-9BBB-FA152E21F31D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B9F-431C-9BBB-FA152E21F31D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B9F-431C-9BBB-FA152E21F31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6B9F-431C-9BBB-FA152E21F3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6F4-49C6-A186-3C7130D72257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F4-49C6-A186-3C7130D72257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F4-49C6-A186-3C7130D72257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F4-49C6-A186-3C7130D72257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F4-49C6-A186-3C7130D72257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F4-49C6-A186-3C7130D72257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6F4-49C6-A186-3C7130D7225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86F4-49C6-A186-3C7130D72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052-4A8F-AFA8-B797293E773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52-4A8F-AFA8-B797293E773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52-4A8F-AFA8-B797293E773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52-4A8F-AFA8-B797293E773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52-4A8F-AFA8-B797293E773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52-4A8F-AFA8-B797293E773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052-4A8F-AFA8-B797293E773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E052-4A8F-AFA8-B797293E77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A55-4C6E-B238-0A2F82D4A615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55-4C6E-B238-0A2F82D4A615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55-4C6E-B238-0A2F82D4A615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55-4C6E-B238-0A2F82D4A615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55-4C6E-B238-0A2F82D4A615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55-4C6E-B238-0A2F82D4A615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55-4C6E-B238-0A2F82D4A61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DA55-4C6E-B238-0A2F82D4A6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8D2-4B8F-8D29-ADBC3820A560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D2-4B8F-8D29-ADBC3820A560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D2-4B8F-8D29-ADBC3820A560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D2-4B8F-8D29-ADBC3820A560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D2-4B8F-8D29-ADBC3820A560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D2-4B8F-8D29-ADBC3820A560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D2-4B8F-8D29-ADBC3820A56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A8D2-4B8F-8D29-ADBC3820A5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D83-46A8-AF2C-2E4B4F8647E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83-46A8-AF2C-2E4B4F8647E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83-46A8-AF2C-2E4B4F8647E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83-46A8-AF2C-2E4B4F8647E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83-46A8-AF2C-2E4B4F8647E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83-46A8-AF2C-2E4B4F8647E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83-46A8-AF2C-2E4B4F8647E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5D83-46A8-AF2C-2E4B4F8647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767-466B-B305-F39B3446B948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67-466B-B305-F39B3446B948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67-466B-B305-F39B3446B948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67-466B-B305-F39B3446B948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67-466B-B305-F39B3446B948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67-466B-B305-F39B3446B948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67-466B-B305-F39B3446B94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A767-466B-B305-F39B3446B9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611-4247-A8C1-175E4218AECE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11-4247-A8C1-175E4218AECE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11-4247-A8C1-175E4218AECE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11-4247-A8C1-175E4218AECE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11-4247-A8C1-175E4218AECE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11-4247-A8C1-175E4218AECE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11-4247-A8C1-175E4218AEC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9611-4247-A8C1-175E4218AE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63A-4B8A-9F1A-D7604261DD11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3A-4B8A-9F1A-D7604261DD11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3A-4B8A-9F1A-D7604261DD11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3A-4B8A-9F1A-D7604261DD11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3A-4B8A-9F1A-D7604261DD11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3A-4B8A-9F1A-D7604261DD11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63A-4B8A-9F1A-D7604261DD1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B63A-4B8A-9F1A-D7604261DD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BB3-403B-BA70-AE5A3DDD927D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B3-403B-BA70-AE5A3DDD927D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B3-403B-BA70-AE5A3DDD927D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B3-403B-BA70-AE5A3DDD927D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B3-403B-BA70-AE5A3DDD927D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B3-403B-BA70-AE5A3DDD927D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B3-403B-BA70-AE5A3DDD927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9BB3-403B-BA70-AE5A3DDD9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648-4BC7-80B0-344CEF583874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48-4BC7-80B0-344CEF583874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48-4BC7-80B0-344CEF583874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48-4BC7-80B0-344CEF583874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48-4BC7-80B0-344CEF583874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48-4BC7-80B0-344CEF583874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648-4BC7-80B0-344CEF58387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8648-4BC7-80B0-344CEF583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D69-43FC-960A-02828E6FA42B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69-43FC-960A-02828E6FA42B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69-43FC-960A-02828E6FA42B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69-43FC-960A-02828E6FA42B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69-43FC-960A-02828E6FA42B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69-43FC-960A-02828E6FA42B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69-43FC-960A-02828E6FA42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8D69-43FC-960A-02828E6FA4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FEC-4285-B771-A941FFE12401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EC-4285-B771-A941FFE12401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EC-4285-B771-A941FFE12401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EC-4285-B771-A941FFE12401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EC-4285-B771-A941FFE12401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EC-4285-B771-A941FFE12401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EC-4285-B771-A941FFE1240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1FEC-4285-B771-A941FFE124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5A1-4163-AD1E-95512E2E5BA2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A1-4163-AD1E-95512E2E5BA2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A1-4163-AD1E-95512E2E5BA2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A1-4163-AD1E-95512E2E5BA2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A1-4163-AD1E-95512E2E5BA2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A1-4163-AD1E-95512E2E5BA2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A1-4163-AD1E-95512E2E5BA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25A1-4163-AD1E-95512E2E5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A60-4DCD-8A24-47BADEDA317F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60-4DCD-8A24-47BADEDA317F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60-4DCD-8A24-47BADEDA317F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60-4DCD-8A24-47BADEDA317F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60-4DCD-8A24-47BADEDA317F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60-4DCD-8A24-47BADEDA317F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60-4DCD-8A24-47BADEDA317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FA60-4DCD-8A24-47BADEDA31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428-4FBF-8095-BB05DB4D57D5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28-4FBF-8095-BB05DB4D57D5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28-4FBF-8095-BB05DB4D57D5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28-4FBF-8095-BB05DB4D57D5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28-4FBF-8095-BB05DB4D57D5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28-4FBF-8095-BB05DB4D57D5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428-4FBF-8095-BB05DB4D57D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9428-4FBF-8095-BB05DB4D5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BA7-418F-97DA-EC3D68297D7D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A7-418F-97DA-EC3D68297D7D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A7-418F-97DA-EC3D68297D7D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A7-418F-97DA-EC3D68297D7D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A7-418F-97DA-EC3D68297D7D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A7-418F-97DA-EC3D68297D7D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A7-418F-97DA-EC3D68297D7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9BA7-418F-97DA-EC3D68297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9A2-4E9C-837A-BB74E95723A2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A2-4E9C-837A-BB74E95723A2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A2-4E9C-837A-BB74E95723A2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A2-4E9C-837A-BB74E95723A2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A2-4E9C-837A-BB74E95723A2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A2-4E9C-837A-BB74E95723A2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A2-4E9C-837A-BB74E95723A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69A2-4E9C-837A-BB74E95723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F98-40D6-9B79-50F904F47317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98-40D6-9B79-50F904F47317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98-40D6-9B79-50F904F47317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98-40D6-9B79-50F904F47317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98-40D6-9B79-50F904F47317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98-40D6-9B79-50F904F47317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98-40D6-9B79-50F904F4731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5F98-40D6-9B79-50F904F47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E1B-4ED8-855D-97A56BF04A62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1B-4ED8-855D-97A56BF04A62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1B-4ED8-855D-97A56BF04A62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1B-4ED8-855D-97A56BF04A62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1B-4ED8-855D-97A56BF04A62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1B-4ED8-855D-97A56BF04A62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E1B-4ED8-855D-97A56BF04A6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6E1B-4ED8-855D-97A56BF04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CB7-49C1-A4FE-90CA321A309C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B7-49C1-A4FE-90CA321A309C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B7-49C1-A4FE-90CA321A309C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B7-49C1-A4FE-90CA321A309C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B7-49C1-A4FE-90CA321A309C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B7-49C1-A4FE-90CA321A309C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B7-49C1-A4FE-90CA321A309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0CB7-49C1-A4FE-90CA321A30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463-41C0-BC2B-2C9BFFC1F606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63-41C0-BC2B-2C9BFFC1F606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63-41C0-BC2B-2C9BFFC1F606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63-41C0-BC2B-2C9BFFC1F606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63-41C0-BC2B-2C9BFFC1F606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63-41C0-BC2B-2C9BFFC1F606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463-41C0-BC2B-2C9BFFC1F60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9463-41C0-BC2B-2C9BFFC1F6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1C4-4755-A365-C19AE424FB68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C4-4755-A365-C19AE424FB68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C4-4755-A365-C19AE424FB68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C4-4755-A365-C19AE424FB68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C4-4755-A365-C19AE424FB68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C4-4755-A365-C19AE424FB68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C4-4755-A365-C19AE424FB6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71C4-4755-A365-C19AE424F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88A-4391-AC3F-F2879B0FC5E4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8A-4391-AC3F-F2879B0FC5E4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8A-4391-AC3F-F2879B0FC5E4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8A-4391-AC3F-F2879B0FC5E4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8A-4391-AC3F-F2879B0FC5E4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8A-4391-AC3F-F2879B0FC5E4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8A-4391-AC3F-F2879B0FC5E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588A-4391-AC3F-F2879B0FC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F9E-4022-BBE6-CDD76D3A6F7D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9E-4022-BBE6-CDD76D3A6F7D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9E-4022-BBE6-CDD76D3A6F7D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9E-4022-BBE6-CDD76D3A6F7D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9E-4022-BBE6-CDD76D3A6F7D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9E-4022-BBE6-CDD76D3A6F7D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9E-4022-BBE6-CDD76D3A6F7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3F9E-4022-BBE6-CDD76D3A6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74E-4A6D-9773-00FBA103CC2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4E-4A6D-9773-00FBA103CC2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4E-4A6D-9773-00FBA103CC2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4E-4A6D-9773-00FBA103CC2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4E-4A6D-9773-00FBA103CC2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4E-4A6D-9773-00FBA103CC2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4E-4A6D-9773-00FBA103CC2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274E-4A6D-9773-00FBA103C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DF2-46E3-AFDD-5A0DF2CA7257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F2-46E3-AFDD-5A0DF2CA7257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F2-46E3-AFDD-5A0DF2CA7257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F2-46E3-AFDD-5A0DF2CA7257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F2-46E3-AFDD-5A0DF2CA7257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F2-46E3-AFDD-5A0DF2CA7257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DF2-46E3-AFDD-5A0DF2CA725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FDF2-46E3-AFDD-5A0DF2CA7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4A0-4DA1-9F8F-BD5C65BC9F40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A0-4DA1-9F8F-BD5C65BC9F40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A0-4DA1-9F8F-BD5C65BC9F40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A0-4DA1-9F8F-BD5C65BC9F40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A0-4DA1-9F8F-BD5C65BC9F40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A0-4DA1-9F8F-BD5C65BC9F40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4A0-4DA1-9F8F-BD5C65BC9F4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54A0-4DA1-9F8F-BD5C65BC9F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67F-42B5-A131-284C7DFCC8CF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7F-42B5-A131-284C7DFCC8CF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7F-42B5-A131-284C7DFCC8CF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7F-42B5-A131-284C7DFCC8CF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7F-42B5-A131-284C7DFCC8CF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7F-42B5-A131-284C7DFCC8CF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67F-42B5-A131-284C7DFCC8C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267F-42B5-A131-284C7DFCC8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CB6-416A-A3F5-BC86B3188BED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B6-416A-A3F5-BC86B3188BED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B6-416A-A3F5-BC86B3188BED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B6-416A-A3F5-BC86B3188BED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B6-416A-A3F5-BC86B3188BED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B6-416A-A3F5-BC86B3188BED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CB6-416A-A3F5-BC86B3188BE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CCB6-416A-A3F5-BC86B3188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5CB-4000-A5CD-080BC743DB8C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CB-4000-A5CD-080BC743DB8C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CB-4000-A5CD-080BC743DB8C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CB-4000-A5CD-080BC743DB8C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CB-4000-A5CD-080BC743DB8C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CB-4000-A5CD-080BC743DB8C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CB-4000-A5CD-080BC743DB8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A5CB-4000-A5CD-080BC743DB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1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D14-4519-BFB6-22390396E98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14-4519-BFB6-22390396E98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14-4519-BFB6-22390396E98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14-4519-BFB6-22390396E98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14-4519-BFB6-22390396E98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14-4519-BFB6-22390396E98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D14-4519-BFB6-22390396E98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3D14-4519-BFB6-22390396E9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E51-4F04-A408-75130A00E3F6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51-4F04-A408-75130A00E3F6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51-4F04-A408-75130A00E3F6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51-4F04-A408-75130A00E3F6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51-4F04-A408-75130A00E3F6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51-4F04-A408-75130A00E3F6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51-4F04-A408-75130A00E3F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0E51-4F04-A408-75130A00E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372-4055-99A1-5392630CF69A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72-4055-99A1-5392630CF69A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72-4055-99A1-5392630CF69A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72-4055-99A1-5392630CF69A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72-4055-99A1-5392630CF69A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72-4055-99A1-5392630CF69A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372-4055-99A1-5392630CF69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4372-4055-99A1-5392630CF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93F-40DC-91D5-A83B4B0D9B52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3F-40DC-91D5-A83B4B0D9B52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3F-40DC-91D5-A83B4B0D9B52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3F-40DC-91D5-A83B4B0D9B52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3F-40DC-91D5-A83B4B0D9B52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3F-40DC-91D5-A83B4B0D9B52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3F-40DC-91D5-A83B4B0D9B5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B93F-40DC-91D5-A83B4B0D9B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6F1-48A1-A051-938E5E1E0A20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F1-48A1-A051-938E5E1E0A20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F1-48A1-A051-938E5E1E0A20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F1-48A1-A051-938E5E1E0A20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F1-48A1-A051-938E5E1E0A20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F1-48A1-A051-938E5E1E0A20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6F1-48A1-A051-938E5E1E0A2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16F1-48A1-A051-938E5E1E0A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780-4D17-AA26-FC367733E0F4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80-4D17-AA26-FC367733E0F4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80-4D17-AA26-FC367733E0F4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80-4D17-AA26-FC367733E0F4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80-4D17-AA26-FC367733E0F4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80-4D17-AA26-FC367733E0F4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80-4D17-AA26-FC367733E0F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2780-4D17-AA26-FC367733E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49C-4E0C-BA65-1B57232E2F30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9C-4E0C-BA65-1B57232E2F30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9C-4E0C-BA65-1B57232E2F30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9C-4E0C-BA65-1B57232E2F30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9C-4E0C-BA65-1B57232E2F30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9C-4E0C-BA65-1B57232E2F30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9C-4E0C-BA65-1B57232E2F3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D49C-4E0C-BA65-1B57232E2F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E42-456B-8BA2-5F9B5B3736EB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42-456B-8BA2-5F9B5B3736EB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42-456B-8BA2-5F9B5B3736EB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42-456B-8BA2-5F9B5B3736EB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42-456B-8BA2-5F9B5B3736EB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42-456B-8BA2-5F9B5B3736EB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42-456B-8BA2-5F9B5B3736E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2E42-456B-8BA2-5F9B5B3736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F5F-4DFD-B321-6D530170C972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5F-4DFD-B321-6D530170C972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5F-4DFD-B321-6D530170C972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5F-4DFD-B321-6D530170C972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5F-4DFD-B321-6D530170C972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5F-4DFD-B321-6D530170C972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5F-4DFD-B321-6D530170C97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1F5F-4DFD-B321-6D530170C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6FB-4737-86AF-C981843F2033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FB-4737-86AF-C981843F2033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FB-4737-86AF-C981843F2033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FB-4737-86AF-C981843F2033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FB-4737-86AF-C981843F2033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FB-4737-86AF-C981843F2033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FB-4737-86AF-C981843F203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F6FB-4737-86AF-C981843F20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A43-471E-B35D-8445D2EAB627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43-471E-B35D-8445D2EAB627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43-471E-B35D-8445D2EAB627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43-471E-B35D-8445D2EAB627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43-471E-B35D-8445D2EAB627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43-471E-B35D-8445D2EAB627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43-471E-B35D-8445D2EAB62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DA43-471E-B35D-8445D2EAB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E41-4F3D-B9E4-FAA1F3B9E198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41-4F3D-B9E4-FAA1F3B9E198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41-4F3D-B9E4-FAA1F3B9E198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41-4F3D-B9E4-FAA1F3B9E198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41-4F3D-B9E4-FAA1F3B9E198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41-4F3D-B9E4-FAA1F3B9E198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41-4F3D-B9E4-FAA1F3B9E19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5E41-4F3D-B9E4-FAA1F3B9E1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8CE-45B1-97FD-C1B645FDECAE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CE-45B1-97FD-C1B645FDECAE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CE-45B1-97FD-C1B645FDECAE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CE-45B1-97FD-C1B645FDECAE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CE-45B1-97FD-C1B645FDECAE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CE-45B1-97FD-C1B645FDECAE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CE-45B1-97FD-C1B645FDECA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98CE-45B1-97FD-C1B645FDEC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7CB-4AC2-9442-654BAFC008B4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CB-4AC2-9442-654BAFC008B4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CB-4AC2-9442-654BAFC008B4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CB-4AC2-9442-654BAFC008B4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CB-4AC2-9442-654BAFC008B4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CB-4AC2-9442-654BAFC008B4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CB-4AC2-9442-654BAFC008B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97CB-4AC2-9442-654BAFC008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F6D-4181-8111-6EE08A27771B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6D-4181-8111-6EE08A27771B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6D-4181-8111-6EE08A27771B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6D-4181-8111-6EE08A27771B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6D-4181-8111-6EE08A27771B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6D-4181-8111-6EE08A27771B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F6D-4181-8111-6EE08A27771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BF6D-4181-8111-6EE08A2777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A3D-44D4-B767-BE2FA62186B5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3D-44D4-B767-BE2FA62186B5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3D-44D4-B767-BE2FA62186B5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3D-44D4-B767-BE2FA62186B5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3D-44D4-B767-BE2FA62186B5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3D-44D4-B767-BE2FA62186B5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3D-44D4-B767-BE2FA62186B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7A3D-44D4-B767-BE2FA6218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E3F-46CF-B940-0BEACA4542A0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3F-46CF-B940-0BEACA4542A0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3F-46CF-B940-0BEACA4542A0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3F-46CF-B940-0BEACA4542A0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3F-46CF-B940-0BEACA4542A0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3F-46CF-B940-0BEACA4542A0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3F-46CF-B940-0BEACA4542A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4E3F-46CF-B940-0BEACA4542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5FD-44DB-9AE2-7BDDF346BF7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FD-44DB-9AE2-7BDDF346BF7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FD-44DB-9AE2-7BDDF346BF7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FD-44DB-9AE2-7BDDF346BF7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FD-44DB-9AE2-7BDDF346BF7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FD-44DB-9AE2-7BDDF346BF7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FD-44DB-9AE2-7BDDF346BF7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A5FD-44DB-9AE2-7BDDF346BF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DB1-4E19-9742-3E5AADDFABDA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B1-4E19-9742-3E5AADDFABDA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B1-4E19-9742-3E5AADDFABDA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B1-4E19-9742-3E5AADDFABDA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B1-4E19-9742-3E5AADDFABDA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B1-4E19-9742-3E5AADDFABDA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DB1-4E19-9742-3E5AADDFABD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4DB1-4E19-9742-3E5AADDFAB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BBC-4C47-98D3-AD2453249457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BC-4C47-98D3-AD2453249457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BC-4C47-98D3-AD2453249457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BC-4C47-98D3-AD2453249457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BC-4C47-98D3-AD2453249457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BC-4C47-98D3-AD2453249457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BC-4C47-98D3-AD245324945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BBBC-4C47-98D3-AD2453249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5AA-4348-A948-D6C21A1F9883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AA-4348-A948-D6C21A1F9883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AA-4348-A948-D6C21A1F9883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AA-4348-A948-D6C21A1F9883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AA-4348-A948-D6C21A1F9883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AA-4348-A948-D6C21A1F9883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5AA-4348-A948-D6C21A1F988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65AA-4348-A948-D6C21A1F9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587-4F5F-9A36-F03670DA565E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87-4F5F-9A36-F03670DA565E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87-4F5F-9A36-F03670DA565E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87-4F5F-9A36-F03670DA565E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87-4F5F-9A36-F03670DA565E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87-4F5F-9A36-F03670DA565E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87-4F5F-9A36-F03670DA565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4587-4F5F-9A36-F03670DA5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4E9-4135-8F8D-310F9ECF6615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E9-4135-8F8D-310F9ECF6615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E9-4135-8F8D-310F9ECF6615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E9-4135-8F8D-310F9ECF6615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E9-4135-8F8D-310F9ECF6615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E9-4135-8F8D-310F9ECF6615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4E9-4135-8F8D-310F9ECF661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24E9-4135-8F8D-310F9ECF66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82B-474C-9FBD-4FA26983D15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2B-474C-9FBD-4FA26983D15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2B-474C-9FBD-4FA26983D15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2B-474C-9FBD-4FA26983D15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2B-474C-9FBD-4FA26983D15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2B-474C-9FBD-4FA26983D15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2B-474C-9FBD-4FA26983D15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B82B-474C-9FBD-4FA26983D1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2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7C1-4C09-A5C5-3F3C480C2012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C1-4C09-A5C5-3F3C480C2012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C1-4C09-A5C5-3F3C480C2012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C1-4C09-A5C5-3F3C480C2012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C1-4C09-A5C5-3F3C480C2012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C1-4C09-A5C5-3F3C480C2012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7C1-4C09-A5C5-3F3C480C201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37C1-4C09-A5C5-3F3C480C2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D71-49C5-8CB1-5EF7953507AF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71-49C5-8CB1-5EF7953507AF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71-49C5-8CB1-5EF7953507AF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71-49C5-8CB1-5EF7953507AF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71-49C5-8CB1-5EF7953507AF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71-49C5-8CB1-5EF7953507AF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71-49C5-8CB1-5EF7953507A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1D71-49C5-8CB1-5EF795350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5C3-4556-BC2E-0C6A9DA54164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C3-4556-BC2E-0C6A9DA54164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C3-4556-BC2E-0C6A9DA54164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C3-4556-BC2E-0C6A9DA54164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C3-4556-BC2E-0C6A9DA54164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C3-4556-BC2E-0C6A9DA54164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C3-4556-BC2E-0C6A9DA5416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B5C3-4556-BC2E-0C6A9DA54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5D4-43D2-8FF7-0E7F0C4769C5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D4-43D2-8FF7-0E7F0C4769C5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D4-43D2-8FF7-0E7F0C4769C5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D4-43D2-8FF7-0E7F0C4769C5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D4-43D2-8FF7-0E7F0C4769C5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D4-43D2-8FF7-0E7F0C4769C5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5D4-43D2-8FF7-0E7F0C4769C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D5D4-43D2-8FF7-0E7F0C4769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53B-4C82-A44D-13AEE7208237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3B-4C82-A44D-13AEE7208237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3B-4C82-A44D-13AEE7208237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3B-4C82-A44D-13AEE7208237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3B-4C82-A44D-13AEE7208237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3B-4C82-A44D-13AEE7208237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3B-4C82-A44D-13AEE720823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A53B-4C82-A44D-13AEE7208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8A3-493B-86C9-82177E5477BD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A3-493B-86C9-82177E5477BD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A3-493B-86C9-82177E5477BD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A3-493B-86C9-82177E5477BD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A3-493B-86C9-82177E5477BD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A3-493B-86C9-82177E5477BD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A3-493B-86C9-82177E5477B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58A3-493B-86C9-82177E5477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24A-4F4D-975F-74ECD5F9BDE1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4A-4F4D-975F-74ECD5F9BDE1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4A-4F4D-975F-74ECD5F9BDE1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4A-4F4D-975F-74ECD5F9BDE1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4A-4F4D-975F-74ECD5F9BDE1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4A-4F4D-975F-74ECD5F9BDE1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24A-4F4D-975F-74ECD5F9BDE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224A-4F4D-975F-74ECD5F9B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015-4067-998B-83146563D28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15-4067-998B-83146563D28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15-4067-998B-83146563D28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15-4067-998B-83146563D28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15-4067-998B-83146563D28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15-4067-998B-83146563D28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15-4067-998B-83146563D28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3015-4067-998B-83146563D2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C1F-4C81-ACB3-ADF1523C6C45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1F-4C81-ACB3-ADF1523C6C45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1F-4C81-ACB3-ADF1523C6C45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1F-4C81-ACB3-ADF1523C6C45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1F-4C81-ACB3-ADF1523C6C45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1F-4C81-ACB3-ADF1523C6C45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1F-4C81-ACB3-ADF1523C6C4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8C1F-4C81-ACB3-ADF1523C6C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AD4-4F4F-AF82-B8094711B202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D4-4F4F-AF82-B8094711B202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D4-4F4F-AF82-B8094711B202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D4-4F4F-AF82-B8094711B202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D4-4F4F-AF82-B8094711B202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D4-4F4F-AF82-B8094711B202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D4-4F4F-AF82-B8094711B20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9AD4-4F4F-AF82-B8094711B2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FD5-4AC8-B93B-A4F8038BCABC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D5-4AC8-B93B-A4F8038BCABC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D5-4AC8-B93B-A4F8038BCABC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D5-4AC8-B93B-A4F8038BCABC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D5-4AC8-B93B-A4F8038BCABC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D5-4AC8-B93B-A4F8038BCABC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FD5-4AC8-B93B-A4F8038BCAB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BFD5-4AC8-B93B-A4F8038BC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AF5-4046-97B3-30CEF7DE29F6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F5-4046-97B3-30CEF7DE29F6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F5-4046-97B3-30CEF7DE29F6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F5-4046-97B3-30CEF7DE29F6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F5-4046-97B3-30CEF7DE29F6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F5-4046-97B3-30CEF7DE29F6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F5-4046-97B3-30CEF7DE29F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FAF5-4046-97B3-30CEF7DE29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EE8-45DE-8360-09531BEEAADF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E8-45DE-8360-09531BEEAADF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E8-45DE-8360-09531BEEAADF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E8-45DE-8360-09531BEEAADF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E8-45DE-8360-09531BEEAADF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E8-45DE-8360-09531BEEAADF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E8-45DE-8360-09531BEEAAD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2EE8-45DE-8360-09531BEEAA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555-4C26-863B-134A8F7834FB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555-4C26-863B-134A8F7834FB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555-4C26-863B-134A8F7834FB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555-4C26-863B-134A8F7834FB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555-4C26-863B-134A8F7834FB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555-4C26-863B-134A8F7834FB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55-4C26-863B-134A8F7834F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8555-4C26-863B-134A8F7834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FEF-4215-8EE3-5879BFFA25ED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EF-4215-8EE3-5879BFFA25ED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EF-4215-8EE3-5879BFFA25ED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EF-4215-8EE3-5879BFFA25ED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EF-4215-8EE3-5879BFFA25ED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EF-4215-8EE3-5879BFFA25ED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FEF-4215-8EE3-5879BFFA25E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7FEF-4215-8EE3-5879BFFA25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253-4A4B-A30B-49A98729CE33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53-4A4B-A30B-49A98729CE33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53-4A4B-A30B-49A98729CE33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53-4A4B-A30B-49A98729CE33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53-4A4B-A30B-49A98729CE33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53-4A4B-A30B-49A98729CE33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53-4A4B-A30B-49A98729CE3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6253-4A4B-A30B-49A98729CE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E10-482B-9AB7-F68A8A8C8B5D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10-482B-9AB7-F68A8A8C8B5D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10-482B-9AB7-F68A8A8C8B5D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10-482B-9AB7-F68A8A8C8B5D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10-482B-9AB7-F68A8A8C8B5D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10-482B-9AB7-F68A8A8C8B5D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10-482B-9AB7-F68A8A8C8B5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AE10-482B-9AB7-F68A8A8C8B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3F4-49D7-8E95-BB748F0BEDB3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F4-49D7-8E95-BB748F0BEDB3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F4-49D7-8E95-BB748F0BEDB3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F4-49D7-8E95-BB748F0BEDB3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F4-49D7-8E95-BB748F0BEDB3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F4-49D7-8E95-BB748F0BEDB3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3F4-49D7-8E95-BB748F0BEDB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43F4-49D7-8E95-BB748F0BE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D95-4083-94CB-DD96594FF1C3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95-4083-94CB-DD96594FF1C3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95-4083-94CB-DD96594FF1C3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95-4083-94CB-DD96594FF1C3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95-4083-94CB-DD96594FF1C3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95-4083-94CB-DD96594FF1C3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95-4083-94CB-DD96594FF1C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5D95-4083-94CB-DD96594FF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15E-408F-8217-B3CA79E4BEFD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5E-408F-8217-B3CA79E4BEFD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5E-408F-8217-B3CA79E4BEFD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5E-408F-8217-B3CA79E4BEFD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5E-408F-8217-B3CA79E4BEFD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5E-408F-8217-B3CA79E4BEFD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15E-408F-8217-B3CA79E4BEF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F15E-408F-8217-B3CA79E4BE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2DA-40DE-B8A6-D0C3C5F3CCAF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DA-40DE-B8A6-D0C3C5F3CCAF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DA-40DE-B8A6-D0C3C5F3CCAF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DA-40DE-B8A6-D0C3C5F3CCAF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2DA-40DE-B8A6-D0C3C5F3CCAF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DA-40DE-B8A6-D0C3C5F3CCAF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2DA-40DE-B8A6-D0C3C5F3CCA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82DA-40DE-B8A6-D0C3C5F3CC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6A4-4A6B-A6F1-1A0FD3F9C8C5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A4-4A6B-A6F1-1A0FD3F9C8C5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A4-4A6B-A6F1-1A0FD3F9C8C5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A4-4A6B-A6F1-1A0FD3F9C8C5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A4-4A6B-A6F1-1A0FD3F9C8C5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A4-4A6B-A6F1-1A0FD3F9C8C5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6A4-4A6B-A6F1-1A0FD3F9C8C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76A4-4A6B-A6F1-1A0FD3F9C8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B76-4085-9C25-05760B90D1F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76-4085-9C25-05760B90D1F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76-4085-9C25-05760B90D1F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76-4085-9C25-05760B90D1F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76-4085-9C25-05760B90D1F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76-4085-9C25-05760B90D1F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76-4085-9C25-05760B90D1F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CB76-4085-9C25-05760B90D1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A60-4E60-A21C-24AEDAFF6A1A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60-4E60-A21C-24AEDAFF6A1A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60-4E60-A21C-24AEDAFF6A1A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60-4E60-A21C-24AEDAFF6A1A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60-4E60-A21C-24AEDAFF6A1A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60-4E60-A21C-24AEDAFF6A1A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A60-4E60-A21C-24AEDAFF6A1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6A60-4E60-A21C-24AEDAFF6A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8D6-49CD-BB9E-1C33F61A84C6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D6-49CD-BB9E-1C33F61A84C6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D6-49CD-BB9E-1C33F61A84C6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D6-49CD-BB9E-1C33F61A84C6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D6-49CD-BB9E-1C33F61A84C6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D6-49CD-BB9E-1C33F61A84C6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8D6-49CD-BB9E-1C33F61A84C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38D6-49CD-BB9E-1C33F61A84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0F3-45A0-A699-7F9BF683C0C1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F3-45A0-A699-7F9BF683C0C1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F3-45A0-A699-7F9BF683C0C1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F3-45A0-A699-7F9BF683C0C1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F3-45A0-A699-7F9BF683C0C1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F3-45A0-A699-7F9BF683C0C1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F3-45A0-A699-7F9BF683C0C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C0F3-45A0-A699-7F9BF683C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B05-4CE1-AECC-8DF9C16BAEF6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05-4CE1-AECC-8DF9C16BAEF6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05-4CE1-AECC-8DF9C16BAEF6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05-4CE1-AECC-8DF9C16BAEF6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05-4CE1-AECC-8DF9C16BAEF6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05-4CE1-AECC-8DF9C16BAEF6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05-4CE1-AECC-8DF9C16BAEF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BB05-4CE1-AECC-8DF9C16BA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2F3-4B03-8C15-B93B11C00CC8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F3-4B03-8C15-B93B11C00CC8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F3-4B03-8C15-B93B11C00CC8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F3-4B03-8C15-B93B11C00CC8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F3-4B03-8C15-B93B11C00CC8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F3-4B03-8C15-B93B11C00CC8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F3-4B03-8C15-B93B11C00CC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12F3-4B03-8C15-B93B11C00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283-4ED3-B769-ED25FA56EE14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83-4ED3-B769-ED25FA56EE14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83-4ED3-B769-ED25FA56EE14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83-4ED3-B769-ED25FA56EE14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83-4ED3-B769-ED25FA56EE14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83-4ED3-B769-ED25FA56EE14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83-4ED3-B769-ED25FA56EE1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1283-4ED3-B769-ED25FA56E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86E-4A2A-A1C7-A521C4D7E6B8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6E-4A2A-A1C7-A521C4D7E6B8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6E-4A2A-A1C7-A521C4D7E6B8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6E-4A2A-A1C7-A521C4D7E6B8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6E-4A2A-A1C7-A521C4D7E6B8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6E-4A2A-A1C7-A521C4D7E6B8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86E-4A2A-A1C7-A521C4D7E6B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786E-4A2A-A1C7-A521C4D7E6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7E3-420B-953C-FDB944DBDA22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E3-420B-953C-FDB944DBDA22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E3-420B-953C-FDB944DBDA22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E3-420B-953C-FDB944DBDA22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E3-420B-953C-FDB944DBDA22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E3-420B-953C-FDB944DBDA22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7E3-420B-953C-FDB944DBDA2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B7E3-420B-953C-FDB944DBDA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FA6-4E55-B11F-981471C70CA6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A6-4E55-B11F-981471C70CA6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A6-4E55-B11F-981471C70CA6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A6-4E55-B11F-981471C70CA6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A6-4E55-B11F-981471C70CA6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A6-4E55-B11F-981471C70CA6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A6-4E55-B11F-981471C70CA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8FA6-4E55-B11F-981471C70C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C24-4C4D-9681-4BE23E9E2704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24-4C4D-9681-4BE23E9E2704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24-4C4D-9681-4BE23E9E2704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24-4C4D-9681-4BE23E9E2704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24-4C4D-9681-4BE23E9E2704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24-4C4D-9681-4BE23E9E2704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24-4C4D-9681-4BE23E9E270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8C24-4C4D-9681-4BE23E9E2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2DE-4EE2-AD2D-7A90FB86E043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DE-4EE2-AD2D-7A90FB86E043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DE-4EE2-AD2D-7A90FB86E043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DE-4EE2-AD2D-7A90FB86E043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DE-4EE2-AD2D-7A90FB86E043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DE-4EE2-AD2D-7A90FB86E043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DE-4EE2-AD2D-7A90FB86E04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62DE-4EE2-AD2D-7A90FB86E0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B1C-4ED9-9364-872D1170AFF7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1C-4ED9-9364-872D1170AFF7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1C-4ED9-9364-872D1170AFF7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1C-4ED9-9364-872D1170AFF7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1C-4ED9-9364-872D1170AFF7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1C-4ED9-9364-872D1170AFF7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1C-4ED9-9364-872D1170AFF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1B1C-4ED9-9364-872D1170AF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50A-4D50-972E-2608BC73FB7B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0A-4D50-972E-2608BC73FB7B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0A-4D50-972E-2608BC73FB7B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0A-4D50-972E-2608BC73FB7B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0A-4D50-972E-2608BC73FB7B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0A-4D50-972E-2608BC73FB7B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50A-4D50-972E-2608BC73FB7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F50A-4D50-972E-2608BC73F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B42-4075-8011-8E8E48ED140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42-4075-8011-8E8E48ED140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42-4075-8011-8E8E48ED140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42-4075-8011-8E8E48ED140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42-4075-8011-8E8E48ED140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42-4075-8011-8E8E48ED140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42-4075-8011-8E8E48ED140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4B42-4075-8011-8E8E48ED1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D54-447E-83F8-8276FF0740C8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54-447E-83F8-8276FF0740C8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54-447E-83F8-8276FF0740C8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54-447E-83F8-8276FF0740C8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54-447E-83F8-8276FF0740C8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54-447E-83F8-8276FF0740C8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D54-447E-83F8-8276FF0740C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2D54-447E-83F8-8276FF074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E8A-4EC2-9641-E8C10AFE6E5B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8A-4EC2-9641-E8C10AFE6E5B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8A-4EC2-9641-E8C10AFE6E5B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8A-4EC2-9641-E8C10AFE6E5B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8A-4EC2-9641-E8C10AFE6E5B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8A-4EC2-9641-E8C10AFE6E5B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8A-4EC2-9641-E8C10AFE6E5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2E8A-4EC2-9641-E8C10AFE6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C50-49ED-B6D8-16442A3AF106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50-49ED-B6D8-16442A3AF106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50-49ED-B6D8-16442A3AF106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50-49ED-B6D8-16442A3AF106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50-49ED-B6D8-16442A3AF106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50-49ED-B6D8-16442A3AF106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C50-49ED-B6D8-16442A3AF10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CC50-49ED-B6D8-16442A3AF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98C-4E19-80C9-FBB92EE4DFA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8C-4E19-80C9-FBB92EE4DFA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8C-4E19-80C9-FBB92EE4DFA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8C-4E19-80C9-FBB92EE4DFA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8C-4E19-80C9-FBB92EE4DFA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8C-4E19-80C9-FBB92EE4DFA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8C-4E19-80C9-FBB92EE4DFA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198C-4E19-80C9-FBB92EE4DF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616-49E8-B769-5CBB42506D90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16-49E8-B769-5CBB42506D90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16-49E8-B769-5CBB42506D90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16-49E8-B769-5CBB42506D90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16-49E8-B769-5CBB42506D90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16-49E8-B769-5CBB42506D90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616-49E8-B769-5CBB42506D9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1616-49E8-B769-5CBB42506D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A99-4A04-BD4B-B1FB71C3D51C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99-4A04-BD4B-B1FB71C3D51C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99-4A04-BD4B-B1FB71C3D51C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99-4A04-BD4B-B1FB71C3D51C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99-4A04-BD4B-B1FB71C3D51C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99-4A04-BD4B-B1FB71C3D51C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99-4A04-BD4B-B1FB71C3D51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BA99-4A04-BD4B-B1FB71C3D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118-48CF-AAB6-E9C756D1A1E2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18-48CF-AAB6-E9C756D1A1E2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18-48CF-AAB6-E9C756D1A1E2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18-48CF-AAB6-E9C756D1A1E2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18-48CF-AAB6-E9C756D1A1E2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18-48CF-AAB6-E9C756D1A1E2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18-48CF-AAB6-E9C756D1A1E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5118-48CF-AAB6-E9C756D1A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479-45F0-949F-AF06A203D602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79-45F0-949F-AF06A203D602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79-45F0-949F-AF06A203D602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79-45F0-949F-AF06A203D602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79-45F0-949F-AF06A203D602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79-45F0-949F-AF06A203D602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479-45F0-949F-AF06A203D60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6479-45F0-949F-AF06A203D6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E35-4CE5-B930-8E7E4350986C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35-4CE5-B930-8E7E4350986C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35-4CE5-B930-8E7E4350986C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35-4CE5-B930-8E7E4350986C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35-4CE5-B930-8E7E4350986C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35-4CE5-B930-8E7E4350986C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35-4CE5-B930-8E7E4350986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DE35-4CE5-B930-8E7E43509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266-42B2-9A22-3DA0EBDA0C1F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66-42B2-9A22-3DA0EBDA0C1F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66-42B2-9A22-3DA0EBDA0C1F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66-42B2-9A22-3DA0EBDA0C1F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66-42B2-9A22-3DA0EBDA0C1F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66-42B2-9A22-3DA0EBDA0C1F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266-42B2-9A22-3DA0EBDA0C1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9266-42B2-9A22-3DA0EBDA0C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FB7-4A87-9FB9-9992CF7E3562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B7-4A87-9FB9-9992CF7E3562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B7-4A87-9FB9-9992CF7E3562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B7-4A87-9FB9-9992CF7E3562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B7-4A87-9FB9-9992CF7E3562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B7-4A87-9FB9-9992CF7E3562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B7-4A87-9FB9-9992CF7E356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9FB7-4A87-9FB9-9992CF7E35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CE0-488B-A684-EF9504F9DFEA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E0-488B-A684-EF9504F9DFEA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E0-488B-A684-EF9504F9DFEA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E0-488B-A684-EF9504F9DFEA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E0-488B-A684-EF9504F9DFEA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E0-488B-A684-EF9504F9DFEA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CE0-488B-A684-EF9504F9DFE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7CE0-488B-A684-EF9504F9DF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DAA-45E7-9039-38A319C6DD87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AA-45E7-9039-38A319C6DD87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AA-45E7-9039-38A319C6DD87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AA-45E7-9039-38A319C6DD87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AA-45E7-9039-38A319C6DD87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AA-45E7-9039-38A319C6DD87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DAA-45E7-9039-38A319C6DD8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BDAA-45E7-9039-38A319C6DD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25F-4969-B02D-005177D35341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5F-4969-B02D-005177D35341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5F-4969-B02D-005177D35341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5F-4969-B02D-005177D35341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5F-4969-B02D-005177D35341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5F-4969-B02D-005177D35341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5F-4969-B02D-005177D3534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025F-4969-B02D-005177D35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6C8-4B7D-A3B7-2186F0107A9B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C8-4B7D-A3B7-2186F0107A9B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C8-4B7D-A3B7-2186F0107A9B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C8-4B7D-A3B7-2186F0107A9B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C8-4B7D-A3B7-2186F0107A9B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6C8-4B7D-A3B7-2186F0107A9B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C8-4B7D-A3B7-2186F0107A9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56C8-4B7D-A3B7-2186F0107A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281-4275-BF00-4C36AD4DC13B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81-4275-BF00-4C36AD4DC13B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81-4275-BF00-4C36AD4DC13B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81-4275-BF00-4C36AD4DC13B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81-4275-BF00-4C36AD4DC13B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81-4275-BF00-4C36AD4DC13B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281-4275-BF00-4C36AD4DC13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4281-4275-BF00-4C36AD4DC1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0DE-482F-A8F4-C6F500DF733C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DE-482F-A8F4-C6F500DF733C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DE-482F-A8F4-C6F500DF733C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DE-482F-A8F4-C6F500DF733C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DE-482F-A8F4-C6F500DF733C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DE-482F-A8F4-C6F500DF733C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DE-482F-A8F4-C6F500DF733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A0DE-482F-A8F4-C6F500DF73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641-48DA-90EC-B61CDBBCCE28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41-48DA-90EC-B61CDBBCCE28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41-48DA-90EC-B61CDBBCCE28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41-48DA-90EC-B61CDBBCCE28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41-48DA-90EC-B61CDBBCCE28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41-48DA-90EC-B61CDBBCCE28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41-48DA-90EC-B61CDBBCCE2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4641-48DA-90EC-B61CDBBCCE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0E4-4BFB-95BF-42B6491BE67A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E4-4BFB-95BF-42B6491BE67A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E4-4BFB-95BF-42B6491BE67A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E4-4BFB-95BF-42B6491BE67A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E4-4BFB-95BF-42B6491BE67A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E4-4BFB-95BF-42B6491BE67A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0E4-4BFB-95BF-42B6491BE67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60E4-4BFB-95BF-42B6491BE6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08D-4763-9B77-8883B0B20E5C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8D-4763-9B77-8883B0B20E5C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8D-4763-9B77-8883B0B20E5C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8D-4763-9B77-8883B0B20E5C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8D-4763-9B77-8883B0B20E5C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8D-4763-9B77-8883B0B20E5C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8D-4763-9B77-8883B0B20E5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F08D-4763-9B77-8883B0B20E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EC2-46C0-BE09-C13A9C3F988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C2-46C0-BE09-C13A9C3F988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C2-46C0-BE09-C13A9C3F988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C2-46C0-BE09-C13A9C3F988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C2-46C0-BE09-C13A9C3F988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C2-46C0-BE09-C13A9C3F988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EC2-46C0-BE09-C13A9C3F988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BEC2-46C0-BE09-C13A9C3F98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C04-48B6-86B6-9E1C98F5C7A3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04-48B6-86B6-9E1C98F5C7A3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04-48B6-86B6-9E1C98F5C7A3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04-48B6-86B6-9E1C98F5C7A3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04-48B6-86B6-9E1C98F5C7A3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04-48B6-86B6-9E1C98F5C7A3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C04-48B6-86B6-9E1C98F5C7A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5C04-48B6-86B6-9E1C98F5C7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6E7-4729-B606-0BEE2D15B3D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E7-4729-B606-0BEE2D15B3D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E7-4729-B606-0BEE2D15B3D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E7-4729-B606-0BEE2D15B3D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E7-4729-B606-0BEE2D15B3D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E7-4729-B606-0BEE2D15B3D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6E7-4729-B606-0BEE2D15B3D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86E7-4729-B606-0BEE2D15B3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F7C-428B-AD97-45CCEADD2BB4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7C-428B-AD97-45CCEADD2BB4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7C-428B-AD97-45CCEADD2BB4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7C-428B-AD97-45CCEADD2BB4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7C-428B-AD97-45CCEADD2BB4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7C-428B-AD97-45CCEADD2BB4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F7C-428B-AD97-45CCEADD2BB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FF7C-428B-AD97-45CCEADD2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D0D-4554-8871-F467BFAFD29C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0D-4554-8871-F467BFAFD29C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0D-4554-8871-F467BFAFD29C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0D-4554-8871-F467BFAFD29C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0D-4554-8871-F467BFAFD29C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0D-4554-8871-F467BFAFD29C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0D-4554-8871-F467BFAFD29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7D0D-4554-8871-F467BFAFD2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846-4863-9E89-0DA9523CD14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46-4863-9E89-0DA9523CD14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46-4863-9E89-0DA9523CD14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46-4863-9E89-0DA9523CD14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46-4863-9E89-0DA9523CD14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46-4863-9E89-0DA9523CD14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846-4863-9E89-0DA9523CD14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2846-4863-9E89-0DA9523CD1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A86-401D-B0F4-9D9103E73D15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86-401D-B0F4-9D9103E73D15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86-401D-B0F4-9D9103E73D15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86-401D-B0F4-9D9103E73D15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86-401D-B0F4-9D9103E73D15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86-401D-B0F4-9D9103E73D15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86-401D-B0F4-9D9103E73D1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0A86-401D-B0F4-9D9103E73D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13B-4B13-B55D-87D6ACF46F17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3B-4B13-B55D-87D6ACF46F17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3B-4B13-B55D-87D6ACF46F17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3B-4B13-B55D-87D6ACF46F17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3B-4B13-B55D-87D6ACF46F17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3B-4B13-B55D-87D6ACF46F17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3B-4B13-B55D-87D6ACF46F1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613B-4B13-B55D-87D6ACF46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ABD-405E-A6F4-99DA17688E4F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BD-405E-A6F4-99DA17688E4F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BD-405E-A6F4-99DA17688E4F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BD-405E-A6F4-99DA17688E4F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BD-405E-A6F4-99DA17688E4F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BD-405E-A6F4-99DA17688E4F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ABD-405E-A6F4-99DA17688E4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2ABD-405E-A6F4-99DA17688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B30-4D06-96A2-FD0939FED617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30-4D06-96A2-FD0939FED617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30-4D06-96A2-FD0939FED617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30-4D06-96A2-FD0939FED617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30-4D06-96A2-FD0939FED617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30-4D06-96A2-FD0939FED617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30-4D06-96A2-FD0939FED61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DB30-4D06-96A2-FD0939FED6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3ED-4B65-A2BC-C72EFEBBBDA0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ED-4B65-A2BC-C72EFEBBBDA0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ED-4B65-A2BC-C72EFEBBBDA0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ED-4B65-A2BC-C72EFEBBBDA0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ED-4B65-A2BC-C72EFEBBBDA0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ED-4B65-A2BC-C72EFEBBBDA0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3ED-4B65-A2BC-C72EFEBBBDA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F3ED-4B65-A2BC-C72EFEBBBD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2A6-48AB-9548-5276B5D0A0EA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A6-48AB-9548-5276B5D0A0EA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A6-48AB-9548-5276B5D0A0EA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A6-48AB-9548-5276B5D0A0EA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A6-48AB-9548-5276B5D0A0EA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A6-48AB-9548-5276B5D0A0EA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A6-48AB-9548-5276B5D0A0E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62A6-48AB-9548-5276B5D0A0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0DC-4FD0-BB08-374A6DD210D0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DC-4FD0-BB08-374A6DD210D0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DC-4FD0-BB08-374A6DD210D0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DC-4FD0-BB08-374A6DD210D0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DC-4FD0-BB08-374A6DD210D0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DC-4FD0-BB08-374A6DD210D0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DC-4FD0-BB08-374A6DD210D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A0DC-4FD0-BB08-374A6DD210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A3A-4CFD-A393-C542C020826D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3A-4CFD-A393-C542C020826D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3A-4CFD-A393-C542C020826D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3A-4CFD-A393-C542C020826D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3A-4CFD-A393-C542C020826D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3A-4CFD-A393-C542C020826D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A3A-4CFD-A393-C542C020826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2A3A-4CFD-A393-C542C02082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93C-4B6D-9975-F871B267F3B2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3C-4B6D-9975-F871B267F3B2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3C-4B6D-9975-F871B267F3B2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3C-4B6D-9975-F871B267F3B2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3C-4B6D-9975-F871B267F3B2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3C-4B6D-9975-F871B267F3B2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93C-4B6D-9975-F871B267F3B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C93C-4B6D-9975-F871B267F3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2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31A-43FA-8645-D15DE01084E3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1A-43FA-8645-D15DE01084E3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1A-43FA-8645-D15DE01084E3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1A-43FA-8645-D15DE01084E3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1A-43FA-8645-D15DE01084E3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1A-43FA-8645-D15DE01084E3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30473080864091695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1A-43FA-8645-D15DE01084E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B31A-43FA-8645-D15DE01084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559-4682-B9DF-A8016B5D6958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59-4682-B9DF-A8016B5D6958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59-4682-B9DF-A8016B5D6958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59-4682-B9DF-A8016B5D6958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59-4682-B9DF-A8016B5D6958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59-4682-B9DF-A8016B5D6958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59-4682-B9DF-A8016B5D695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2559-4682-B9DF-A8016B5D6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BA1-4891-99C6-CAF73C7267EA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A1-4891-99C6-CAF73C7267EA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A1-4891-99C6-CAF73C7267EA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A1-4891-99C6-CAF73C7267EA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A1-4891-99C6-CAF73C7267EA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A1-4891-99C6-CAF73C7267EA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A1-4891-99C6-CAF73C7267E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0BA1-4891-99C6-CAF73C7267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99B-47D2-B859-819B9608D5C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9B-47D2-B859-819B9608D5C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9B-47D2-B859-819B9608D5C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9B-47D2-B859-819B9608D5C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9B-47D2-B859-819B9608D5C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9B-47D2-B859-819B9608D5C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9B-47D2-B859-819B9608D5C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499B-47D2-B859-819B9608D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0CF-45D6-A873-C94DC49BC04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CF-45D6-A873-C94DC49BC04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CF-45D6-A873-C94DC49BC04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CF-45D6-A873-C94DC49BC04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CF-45D6-A873-C94DC49BC04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CF-45D6-A873-C94DC49BC04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0CF-45D6-A873-C94DC49BC04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80CF-45D6-A873-C94DC49BC0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E1C-465C-ADF1-0B1ABEBFC1BB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1C-465C-ADF1-0B1ABEBFC1BB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1C-465C-ADF1-0B1ABEBFC1BB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1C-465C-ADF1-0B1ABEBFC1BB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1C-465C-ADF1-0B1ABEBFC1BB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1C-465C-ADF1-0B1ABEBFC1BB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E1C-465C-ADF1-0B1ABEBFC1B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FE1C-465C-ADF1-0B1ABEBFC1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F5B-4136-88B3-BCC5606FCB0A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5B-4136-88B3-BCC5606FCB0A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5B-4136-88B3-BCC5606FCB0A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5B-4136-88B3-BCC5606FCB0A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5B-4136-88B3-BCC5606FCB0A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5B-4136-88B3-BCC5606FCB0A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5B-4136-88B3-BCC5606FCB0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1F5B-4136-88B3-BCC5606FCB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E52-40C4-A597-28AA76709C64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52-40C4-A597-28AA76709C64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52-40C4-A597-28AA76709C64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52-40C4-A597-28AA76709C64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52-40C4-A597-28AA76709C64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52-40C4-A597-28AA76709C64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52-40C4-A597-28AA76709C6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AE52-40C4-A597-28AA76709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AA2-4B86-9CDE-BCB3A69309ED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A2-4B86-9CDE-BCB3A69309ED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A2-4B86-9CDE-BCB3A69309ED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A2-4B86-9CDE-BCB3A69309ED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A2-4B86-9CDE-BCB3A69309ED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A2-4B86-9CDE-BCB3A69309ED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A2-4B86-9CDE-BCB3A69309E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3AA2-4B86-9CDE-BCB3A69309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4D9-4B4F-BA15-350ECABD3195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D9-4B4F-BA15-350ECABD3195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D9-4B4F-BA15-350ECABD3195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D9-4B4F-BA15-350ECABD3195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D9-4B4F-BA15-350ECABD3195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D9-4B4F-BA15-350ECABD3195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4D9-4B4F-BA15-350ECABD319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F4D9-4B4F-BA15-350ECABD3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511-4AF7-B3C1-CDE9E8436F11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11-4AF7-B3C1-CDE9E8436F11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11-4AF7-B3C1-CDE9E8436F11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11-4AF7-B3C1-CDE9E8436F11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11-4AF7-B3C1-CDE9E8436F11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11-4AF7-B3C1-CDE9E8436F11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11-4AF7-B3C1-CDE9E8436F1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4511-4AF7-B3C1-CDE9E8436F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811-4996-8387-72CD47EAB507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11-4996-8387-72CD47EAB507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11-4996-8387-72CD47EAB507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11-4996-8387-72CD47EAB507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11-4996-8387-72CD47EAB507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11-4996-8387-72CD47EAB507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11-4996-8387-72CD47EAB50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C811-4996-8387-72CD47EAB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C46-47D5-AE2E-EFFF3BC28C5B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46-47D5-AE2E-EFFF3BC28C5B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46-47D5-AE2E-EFFF3BC28C5B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46-47D5-AE2E-EFFF3BC28C5B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46-47D5-AE2E-EFFF3BC28C5B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46-47D5-AE2E-EFFF3BC28C5B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C46-47D5-AE2E-EFFF3BC28C5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2C46-47D5-AE2E-EFFF3BC28C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D22-4385-8976-8AFFCF678C7F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22-4385-8976-8AFFCF678C7F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22-4385-8976-8AFFCF678C7F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22-4385-8976-8AFFCF678C7F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22-4385-8976-8AFFCF678C7F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22-4385-8976-8AFFCF678C7F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D22-4385-8976-8AFFCF678C7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9D22-4385-8976-8AFFCF678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18E-4CE4-B68E-298AC6B9329B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8E-4CE4-B68E-298AC6B9329B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8E-4CE4-B68E-298AC6B9329B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8E-4CE4-B68E-298AC6B9329B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8E-4CE4-B68E-298AC6B9329B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8E-4CE4-B68E-298AC6B9329B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8E-4CE4-B68E-298AC6B9329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218E-4CE4-B68E-298AC6B932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5AC-4BA1-8489-346DBD1A0D21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AC-4BA1-8489-346DBD1A0D21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AC-4BA1-8489-346DBD1A0D21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AC-4BA1-8489-346DBD1A0D21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AC-4BA1-8489-346DBD1A0D21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AC-4BA1-8489-346DBD1A0D21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AC-4BA1-8489-346DBD1A0D2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A5AC-4BA1-8489-346DBD1A0D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714-4E5B-B0E7-11038ED5A25C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14-4E5B-B0E7-11038ED5A25C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14-4E5B-B0E7-11038ED5A25C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14-4E5B-B0E7-11038ED5A25C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14-4E5B-B0E7-11038ED5A25C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14-4E5B-B0E7-11038ED5A25C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14-4E5B-B0E7-11038ED5A25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4714-4E5B-B0E7-11038ED5A2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C7F-4BBF-9672-CDB439D272AF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7F-4BBF-9672-CDB439D272AF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7F-4BBF-9672-CDB439D272AF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7F-4BBF-9672-CDB439D272AF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7F-4BBF-9672-CDB439D272AF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7F-4BBF-9672-CDB439D272AF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C7F-4BBF-9672-CDB439D272A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6C7F-4BBF-9672-CDB439D272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165-43ED-B263-6B8334D0F452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65-43ED-B263-6B8334D0F452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65-43ED-B263-6B8334D0F452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65-43ED-B263-6B8334D0F452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65-43ED-B263-6B8334D0F452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65-43ED-B263-6B8334D0F452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65-43ED-B263-6B8334D0F45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0165-43ED-B263-6B8334D0F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7E3-41EC-AA9F-B0002D4DD301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E3-41EC-AA9F-B0002D4DD301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E3-41EC-AA9F-B0002D4DD301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E3-41EC-AA9F-B0002D4DD301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E3-41EC-AA9F-B0002D4DD301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E3-41EC-AA9F-B0002D4DD301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E3-41EC-AA9F-B0002D4DD30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17E3-41EC-AA9F-B0002D4DD3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CA3-4B0F-BDBA-F162B1235335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A3-4B0F-BDBA-F162B1235335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A3-4B0F-BDBA-F162B1235335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A3-4B0F-BDBA-F162B1235335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A3-4B0F-BDBA-F162B1235335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A3-4B0F-BDBA-F162B1235335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A3-4B0F-BDBA-F162B123533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8CA3-4B0F-BDBA-F162B12353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61D-4228-A629-1465BC1840C8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1D-4228-A629-1465BC1840C8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1D-4228-A629-1465BC1840C8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1D-4228-A629-1465BC1840C8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1D-4228-A629-1465BC1840C8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1D-4228-A629-1465BC1840C8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1D-4228-A629-1465BC1840C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F61D-4228-A629-1465BC184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75E-48AD-A132-385F55A65EB1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5E-48AD-A132-385F55A65EB1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5E-48AD-A132-385F55A65EB1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5E-48AD-A132-385F55A65EB1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5E-48AD-A132-385F55A65EB1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5E-48AD-A132-385F55A65EB1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5E-48AD-A132-385F55A65EB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175E-48AD-A132-385F55A65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D3C-451B-B8C3-D98919343F3B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3C-451B-B8C3-D98919343F3B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3C-451B-B8C3-D98919343F3B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3C-451B-B8C3-D98919343F3B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3C-451B-B8C3-D98919343F3B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3C-451B-B8C3-D98919343F3B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D3C-451B-B8C3-D98919343F3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9D3C-451B-B8C3-D98919343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0B7-4CDD-8BA4-CF90D40498FE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B7-4CDD-8BA4-CF90D40498FE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B7-4CDD-8BA4-CF90D40498FE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B7-4CDD-8BA4-CF90D40498FE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B7-4CDD-8BA4-CF90D40498FE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B7-4CDD-8BA4-CF90D40498FE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B7-4CDD-8BA4-CF90D40498F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30B7-4CDD-8BA4-CF90D4049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B71-4C8B-BABA-DDA7F50212DB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71-4C8B-BABA-DDA7F50212DB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71-4C8B-BABA-DDA7F50212DB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71-4C8B-BABA-DDA7F50212DB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71-4C8B-BABA-DDA7F50212DB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71-4C8B-BABA-DDA7F50212DB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71-4C8B-BABA-DDA7F50212D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AB71-4C8B-BABA-DDA7F50212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B97-4BA0-9785-6D826661B4D4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97-4BA0-9785-6D826661B4D4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97-4BA0-9785-6D826661B4D4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97-4BA0-9785-6D826661B4D4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97-4BA0-9785-6D826661B4D4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97-4BA0-9785-6D826661B4D4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B97-4BA0-9785-6D826661B4D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7B97-4BA0-9785-6D826661B4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6EA-467D-829D-946D95624443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EA-467D-829D-946D95624443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EA-467D-829D-946D95624443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EA-467D-829D-946D95624443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EA-467D-829D-946D95624443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EA-467D-829D-946D95624443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6EA-467D-829D-946D9562444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06EA-467D-829D-946D95624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247-4DFF-BC5D-C7D0EB12585C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47-4DFF-BC5D-C7D0EB12585C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47-4DFF-BC5D-C7D0EB12585C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47-4DFF-BC5D-C7D0EB12585C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47-4DFF-BC5D-C7D0EB12585C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47-4DFF-BC5D-C7D0EB12585C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247-4DFF-BC5D-C7D0EB12585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F247-4DFF-BC5D-C7D0EB125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EFC-43E4-938A-7021C1A79C98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FC-43E4-938A-7021C1A79C98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FC-43E4-938A-7021C1A79C98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FC-43E4-938A-7021C1A79C98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FC-43E4-938A-7021C1A79C98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FC-43E4-938A-7021C1A79C98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FC-43E4-938A-7021C1A79C9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7EFC-43E4-938A-7021C1A79C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1BB-47AE-922A-2CB854F4D07B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BB-47AE-922A-2CB854F4D07B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BB-47AE-922A-2CB854F4D07B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BB-47AE-922A-2CB854F4D07B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BB-47AE-922A-2CB854F4D07B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BB-47AE-922A-2CB854F4D07B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BB-47AE-922A-2CB854F4D07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51BB-47AE-922A-2CB854F4D0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133-47AE-8854-6043318ED00C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33-47AE-8854-6043318ED00C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33-47AE-8854-6043318ED00C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33-47AE-8854-6043318ED00C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33-47AE-8854-6043318ED00C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33-47AE-8854-6043318ED00C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33-47AE-8854-6043318ED00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8133-47AE-8854-6043318ED0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061-465C-B798-49404573F6BC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61-465C-B798-49404573F6BC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61-465C-B798-49404573F6BC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61-465C-B798-49404573F6BC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61-465C-B798-49404573F6BC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61-465C-B798-49404573F6BC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061-465C-B798-49404573F6B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5061-465C-B798-49404573F6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9BC-4B10-8831-47DB9EAFD157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BC-4B10-8831-47DB9EAFD157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BC-4B10-8831-47DB9EAFD157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BC-4B10-8831-47DB9EAFD157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BC-4B10-8831-47DB9EAFD157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BC-4B10-8831-47DB9EAFD157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BC-4B10-8831-47DB9EAFD15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89BC-4B10-8831-47DB9EAFD1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5E6-43C5-A192-9A174C56ADC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E6-43C5-A192-9A174C56ADC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E6-43C5-A192-9A174C56ADC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E6-43C5-A192-9A174C56ADC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E6-43C5-A192-9A174C56ADC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E6-43C5-A192-9A174C56ADC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E6-43C5-A192-9A174C56ADC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C5E6-43C5-A192-9A174C56AD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F54-43D3-9107-B4897A14A910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54-43D3-9107-B4897A14A910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54-43D3-9107-B4897A14A910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54-43D3-9107-B4897A14A910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54-43D3-9107-B4897A14A910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54-43D3-9107-B4897A14A910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F54-43D3-9107-B4897A14A91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0F54-43D3-9107-B4897A14A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BD3-41A2-9E99-CBA69FFCFF0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D3-41A2-9E99-CBA69FFCFF0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D3-41A2-9E99-CBA69FFCFF0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D3-41A2-9E99-CBA69FFCFF0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D3-41A2-9E99-CBA69FFCFF0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D3-41A2-9E99-CBA69FFCFF0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D3-41A2-9E99-CBA69FFCFF0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1BD3-41A2-9E99-CBA69FFCFF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C2A-41A7-A3B0-059CFC15A7B0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2A-41A7-A3B0-059CFC15A7B0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2A-41A7-A3B0-059CFC15A7B0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2A-41A7-A3B0-059CFC15A7B0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2A-41A7-A3B0-059CFC15A7B0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2A-41A7-A3B0-059CFC15A7B0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C2A-41A7-A3B0-059CFC15A7B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2C2A-41A7-A3B0-059CFC15A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26D-4113-BF69-A8CA2700C938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6D-4113-BF69-A8CA2700C938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6D-4113-BF69-A8CA2700C938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6D-4113-BF69-A8CA2700C938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6D-4113-BF69-A8CA2700C938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6D-4113-BF69-A8CA2700C938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6D-4113-BF69-A8CA2700C93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026D-4113-BF69-A8CA2700C9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0A1-4509-8E6D-53F31FA181B4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A1-4509-8E6D-53F31FA181B4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A1-4509-8E6D-53F31FA181B4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A1-4509-8E6D-53F31FA181B4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A1-4509-8E6D-53F31FA181B4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A1-4509-8E6D-53F31FA181B4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A1-4509-8E6D-53F31FA181B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A0A1-4509-8E6D-53F31FA181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BD3-4B09-9A4C-8DC3B41EFD7D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D3-4B09-9A4C-8DC3B41EFD7D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D3-4B09-9A4C-8DC3B41EFD7D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D3-4B09-9A4C-8DC3B41EFD7D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D3-4B09-9A4C-8DC3B41EFD7D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D3-4B09-9A4C-8DC3B41EFD7D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BD3-4B09-9A4C-8DC3B41EFD7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7BD3-4B09-9A4C-8DC3B41EF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0C6-4811-9992-B641CDBCC65D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C6-4811-9992-B641CDBCC65D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C6-4811-9992-B641CDBCC65D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C6-4811-9992-B641CDBCC65D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C6-4811-9992-B641CDBCC65D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C6-4811-9992-B641CDBCC65D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C6-4811-9992-B641CDBCC65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20C6-4811-9992-B641CDBCC6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924-4861-8049-C8091FA00D31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24-4861-8049-C8091FA00D31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24-4861-8049-C8091FA00D31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24-4861-8049-C8091FA00D31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24-4861-8049-C8091FA00D31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24-4861-8049-C8091FA00D31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24-4861-8049-C8091FA00D3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9924-4861-8049-C8091FA00D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329-4173-A69B-3ED29657B3DB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29-4173-A69B-3ED29657B3DB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29-4173-A69B-3ED29657B3DB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29-4173-A69B-3ED29657B3DB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29-4173-A69B-3ED29657B3DB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29-4173-A69B-3ED29657B3DB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329-4173-A69B-3ED29657B3D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F329-4173-A69B-3ED29657B3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E36-49C2-BB5B-4CBC21CEC9E7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36-49C2-BB5B-4CBC21CEC9E7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36-49C2-BB5B-4CBC21CEC9E7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36-49C2-BB5B-4CBC21CEC9E7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36-49C2-BB5B-4CBC21CEC9E7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36-49C2-BB5B-4CBC21CEC9E7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E36-49C2-BB5B-4CBC21CEC9E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FE36-49C2-BB5B-4CBC21CEC9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6E4-49C2-B455-3618A43DA01E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E4-49C2-B455-3618A43DA01E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E4-49C2-B455-3618A43DA01E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E4-49C2-B455-3618A43DA01E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E4-49C2-B455-3618A43DA01E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E4-49C2-B455-3618A43DA01E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6E4-49C2-B455-3618A43DA01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86E4-49C2-B455-3618A43DA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EAA-4918-AAD1-87500A43480C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AA-4918-AAD1-87500A43480C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AA-4918-AAD1-87500A43480C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AA-4918-AAD1-87500A43480C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AA-4918-AAD1-87500A43480C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AA-4918-AAD1-87500A43480C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EAA-4918-AAD1-87500A43480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1EAA-4918-AAD1-87500A4348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C6C-4C09-B246-A3A9277E58A4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6C-4C09-B246-A3A9277E58A4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6C-4C09-B246-A3A9277E58A4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6C-4C09-B246-A3A9277E58A4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6C-4C09-B246-A3A9277E58A4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6C-4C09-B246-A3A9277E58A4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C6C-4C09-B246-A3A9277E58A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7C6C-4C09-B246-A3A9277E58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C21-471E-A73C-CC53C8F91408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21-471E-A73C-CC53C8F91408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21-471E-A73C-CC53C8F91408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21-471E-A73C-CC53C8F91408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21-471E-A73C-CC53C8F91408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21-471E-A73C-CC53C8F91408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C21-471E-A73C-CC53C8F9140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2C21-471E-A73C-CC53C8F91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7D3-4CAF-AC57-5D780AEB6E77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D3-4CAF-AC57-5D780AEB6E77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D3-4CAF-AC57-5D780AEB6E77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D3-4CAF-AC57-5D780AEB6E77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D3-4CAF-AC57-5D780AEB6E77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D3-4CAF-AC57-5D780AEB6E77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D3-4CAF-AC57-5D780AEB6E7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A7D3-4CAF-AC57-5D780AEB6E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445-4629-8A9D-311776EEAD0C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45-4629-8A9D-311776EEAD0C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45-4629-8A9D-311776EEAD0C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45-4629-8A9D-311776EEAD0C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45-4629-8A9D-311776EEAD0C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45-4629-8A9D-311776EEAD0C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445-4629-8A9D-311776EEAD0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F445-4629-8A9D-311776EEA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5A2-45E6-B9BA-A99ECB294D4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A2-45E6-B9BA-A99ECB294D4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A2-45E6-B9BA-A99ECB294D4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A2-45E6-B9BA-A99ECB294D4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A2-45E6-B9BA-A99ECB294D4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A2-45E6-B9BA-A99ECB294D4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A2-45E6-B9BA-A99ECB294D4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C5A2-45E6-B9BA-A99ECB294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B28-4370-8AAF-5C0B7A7D3F52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28-4370-8AAF-5C0B7A7D3F52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28-4370-8AAF-5C0B7A7D3F52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28-4370-8AAF-5C0B7A7D3F52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28-4370-8AAF-5C0B7A7D3F52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28-4370-8AAF-5C0B7A7D3F52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28-4370-8AAF-5C0B7A7D3F5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FB28-4370-8AAF-5C0B7A7D3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101-4A1A-95C8-2F6398FA2432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01-4A1A-95C8-2F6398FA2432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01-4A1A-95C8-2F6398FA2432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01-4A1A-95C8-2F6398FA2432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01-4A1A-95C8-2F6398FA2432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01-4A1A-95C8-2F6398FA2432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01-4A1A-95C8-2F6398FA243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4101-4A1A-95C8-2F6398FA24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DA7-4901-B4C0-E5C297535CB7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A7-4901-B4C0-E5C297535CB7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A7-4901-B4C0-E5C297535CB7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A7-4901-B4C0-E5C297535CB7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A7-4901-B4C0-E5C297535CB7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A7-4901-B4C0-E5C297535CB7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DA7-4901-B4C0-E5C297535CB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3DA7-4901-B4C0-E5C297535C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626-43CD-9594-D18DC858F093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26-43CD-9594-D18DC858F093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26-43CD-9594-D18DC858F093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26-43CD-9594-D18DC858F093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26-43CD-9594-D18DC858F093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26-43CD-9594-D18DC858F093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626-43CD-9594-D18DC858F09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2626-43CD-9594-D18DC858F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4B0-469B-A774-C7338BB3A656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B0-469B-A774-C7338BB3A656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B0-469B-A774-C7338BB3A656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B0-469B-A774-C7338BB3A656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B0-469B-A774-C7338BB3A656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B0-469B-A774-C7338BB3A656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B0-469B-A774-C7338BB3A65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04B0-469B-A774-C7338BB3A6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8A2-4754-9AA4-76866D834F75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A2-4754-9AA4-76866D834F75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A2-4754-9AA4-76866D834F75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A2-4754-9AA4-76866D834F75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A2-4754-9AA4-76866D834F75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A2-4754-9AA4-76866D834F75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8A2-4754-9AA4-76866D834F7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D8A2-4754-9AA4-76866D834F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944-4B2A-844B-51E8B8596722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44-4B2A-844B-51E8B8596722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44-4B2A-844B-51E8B8596722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44-4B2A-844B-51E8B8596722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44-4B2A-844B-51E8B8596722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44-4B2A-844B-51E8B8596722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44-4B2A-844B-51E8B859672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1944-4B2A-844B-51E8B8596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7A1-4B92-AD7F-74CABAC3E7EF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A1-4B92-AD7F-74CABAC3E7EF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A1-4B92-AD7F-74CABAC3E7EF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A1-4B92-AD7F-74CABAC3E7EF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A1-4B92-AD7F-74CABAC3E7EF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A1-4B92-AD7F-74CABAC3E7EF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A1-4B92-AD7F-74CABAC3E7E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F7A1-4B92-AD7F-74CABAC3E7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E6A-49A8-91AC-46A66FC99FD6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6A-49A8-91AC-46A66FC99FD6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6A-49A8-91AC-46A66FC99FD6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6A-49A8-91AC-46A66FC99FD6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6A-49A8-91AC-46A66FC99FD6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6A-49A8-91AC-46A66FC99FD6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E6A-49A8-91AC-46A66FC99FD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1E6A-49A8-91AC-46A66FC99F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116-4827-B78E-36632FA4B4E8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16-4827-B78E-36632FA4B4E8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16-4827-B78E-36632FA4B4E8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16-4827-B78E-36632FA4B4E8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16-4827-B78E-36632FA4B4E8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16-4827-B78E-36632FA4B4E8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16-4827-B78E-36632FA4B4E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C116-4827-B78E-36632FA4B4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65B-4AD0-84B4-0611B5E80F2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5B-4AD0-84B4-0611B5E80F2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5B-4AD0-84B4-0611B5E80F2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5B-4AD0-84B4-0611B5E80F2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5B-4AD0-84B4-0611B5E80F2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5B-4AD0-84B4-0611B5E80F2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65B-4AD0-84B4-0611B5E80F2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265B-4AD0-84B4-0611B5E80F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473-44D6-8BF2-470BD6AA3957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73-44D6-8BF2-470BD6AA3957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73-44D6-8BF2-470BD6AA3957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73-44D6-8BF2-470BD6AA3957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73-44D6-8BF2-470BD6AA3957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73-44D6-8BF2-470BD6AA3957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473-44D6-8BF2-470BD6AA395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9473-44D6-8BF2-470BD6AA3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66B-4251-9564-8419F19E2C91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6B-4251-9564-8419F19E2C91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6B-4251-9564-8419F19E2C91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6B-4251-9564-8419F19E2C91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6B-4251-9564-8419F19E2C91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6B-4251-9564-8419F19E2C91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6B-4251-9564-8419F19E2C9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466B-4251-9564-8419F19E2C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247-4745-8488-046D013D9065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47-4745-8488-046D013D9065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47-4745-8488-046D013D9065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47-4745-8488-046D013D9065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47-4745-8488-046D013D9065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47-4745-8488-046D013D9065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47-4745-8488-046D013D906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A247-4745-8488-046D013D90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E2C-4EA2-98DC-CD542D16BE6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2C-4EA2-98DC-CD542D16BE6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2C-4EA2-98DC-CD542D16BE6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2C-4EA2-98DC-CD542D16BE6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2C-4EA2-98DC-CD542D16BE6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E2C-4EA2-98DC-CD542D16BE6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E2C-4EA2-98DC-CD542D16BE6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8E2C-4EA2-98DC-CD542D16BE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AE5-4F7F-936B-49B27CC8A966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E5-4F7F-936B-49B27CC8A966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E5-4F7F-936B-49B27CC8A966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E5-4F7F-936B-49B27CC8A966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E5-4F7F-936B-49B27CC8A966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E5-4F7F-936B-49B27CC8A966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AE5-4F7F-936B-49B27CC8A96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AAE5-4F7F-936B-49B27CC8A9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F42-4EAB-A2EA-07267AC28312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42-4EAB-A2EA-07267AC28312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42-4EAB-A2EA-07267AC28312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42-4EAB-A2EA-07267AC28312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42-4EAB-A2EA-07267AC28312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42-4EAB-A2EA-07267AC28312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F42-4EAB-A2EA-07267AC2831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7F42-4EAB-A2EA-07267AC28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0D2-4CA1-833F-5DBF2790ACD7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D2-4CA1-833F-5DBF2790ACD7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D2-4CA1-833F-5DBF2790ACD7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D2-4CA1-833F-5DBF2790ACD7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D2-4CA1-833F-5DBF2790ACD7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D2-4CA1-833F-5DBF2790ACD7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D2-4CA1-833F-5DBF2790ACD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D0D2-4CA1-833F-5DBF2790A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7E2-4357-8B11-BAFFDACD8938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E2-4357-8B11-BAFFDACD8938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E2-4357-8B11-BAFFDACD8938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E2-4357-8B11-BAFFDACD8938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E2-4357-8B11-BAFFDACD8938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E2-4357-8B11-BAFFDACD8938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E2-4357-8B11-BAFFDACD893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47E2-4357-8B11-BAFFDACD89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201637712675734"/>
          <c:y val="0.33522773774266712"/>
          <c:w val="0.58467799493407702"/>
          <c:h val="0.3267049986475145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1138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C8F-4244-92E6-A405AFBC915A}"/>
              </c:ext>
            </c:extLst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C8F-4244-92E6-A405AFBC915A}"/>
              </c:ext>
            </c:extLst>
          </c:dPt>
          <c:dPt>
            <c:idx val="2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C8F-4244-92E6-A405AFBC915A}"/>
              </c:ext>
            </c:extLst>
          </c:dPt>
          <c:dPt>
            <c:idx val="3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C8F-4244-92E6-A405AFBC915A}"/>
              </c:ext>
            </c:extLst>
          </c:dPt>
          <c:dPt>
            <c:idx val="4"/>
            <c:bubble3D val="0"/>
            <c:spPr>
              <a:solidFill>
                <a:schemeClr val="bg1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8C8F-4244-92E6-A405AFBC915A}"/>
              </c:ext>
            </c:extLst>
          </c:dPt>
          <c:dPt>
            <c:idx val="5"/>
            <c:bubble3D val="0"/>
            <c:spPr>
              <a:solidFill>
                <a:srgbClr val="28CB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8C8F-4244-92E6-A405AFBC915A}"/>
              </c:ext>
            </c:extLst>
          </c:dPt>
          <c:dLbls>
            <c:dLbl>
              <c:idx val="0"/>
              <c:layout>
                <c:manualLayout>
                  <c:x val="-5.4087277848295305E-2"/>
                  <c:y val="-0.12287451025143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8F-4244-92E6-A405AFBC915A}"/>
                </c:ext>
              </c:extLst>
            </c:dLbl>
            <c:dLbl>
              <c:idx val="1"/>
              <c:layout>
                <c:manualLayout>
                  <c:x val="1.3101873619138893E-2"/>
                  <c:y val="9.8193691727740395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8F-4244-92E6-A405AFBC915A}"/>
                </c:ext>
              </c:extLst>
            </c:dLbl>
            <c:dLbl>
              <c:idx val="2"/>
              <c:layout>
                <c:manualLayout>
                  <c:x val="-2.0058475022920581E-2"/>
                  <c:y val="4.041568716953852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8F-4244-92E6-A405AFBC915A}"/>
                </c:ext>
              </c:extLst>
            </c:dLbl>
            <c:dLbl>
              <c:idx val="3"/>
              <c:layout>
                <c:manualLayout>
                  <c:x val="-6.7552821479249792E-4"/>
                  <c:y val="-4.932047602527539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C8F-4244-92E6-A405AFBC915A}"/>
                </c:ext>
              </c:extLst>
            </c:dLbl>
            <c:dLbl>
              <c:idx val="4"/>
              <c:layout>
                <c:manualLayout>
                  <c:x val="1.9990975622311113E-2"/>
                  <c:y val="-7.678648523059045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C8F-4244-92E6-A405AFBC915A}"/>
                </c:ext>
              </c:extLst>
            </c:dLbl>
            <c:dLbl>
              <c:idx val="5"/>
              <c:layout>
                <c:manualLayout>
                  <c:x val="5.4154341976942688E-2"/>
                  <c:y val="-6.283472590466404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C8F-4244-92E6-A405AFBC915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Titulos!$L$33:$L$38</c:f>
              <c:strCache>
                <c:ptCount val="6"/>
                <c:pt idx="0">
                  <c:v>Certificados de Inversión</c:v>
                </c:pt>
                <c:pt idx="1">
                  <c:v>Depositos a Plazo</c:v>
                </c:pt>
                <c:pt idx="2">
                  <c:v>Certificados de Tesorería</c:v>
                </c:pt>
                <c:pt idx="3">
                  <c:v>Obligaciones y Papel Comercial</c:v>
                </c:pt>
                <c:pt idx="4">
                  <c:v>Notas de Crédito</c:v>
                </c:pt>
                <c:pt idx="5">
                  <c:v>Otros</c:v>
                </c:pt>
              </c:strCache>
            </c:strRef>
          </c:cat>
          <c:val>
            <c:numRef>
              <c:f>Titulos!$M$33:$M$38</c:f>
              <c:numCache>
                <c:formatCode>#,##0</c:formatCode>
                <c:ptCount val="6"/>
                <c:pt idx="0">
                  <c:v>967464147.79999995</c:v>
                </c:pt>
                <c:pt idx="1">
                  <c:v>679004654.12</c:v>
                </c:pt>
                <c:pt idx="2">
                  <c:v>373514844.12999988</c:v>
                </c:pt>
                <c:pt idx="3">
                  <c:v>258078874.31000012</c:v>
                </c:pt>
                <c:pt idx="4">
                  <c:v>142166784.80000001</c:v>
                </c:pt>
                <c:pt idx="5">
                  <c:v>219225791.83000001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C8F-4244-92E6-A405AFBC91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3.6290322580645164E-2"/>
          <c:y val="0.85511482939632544"/>
          <c:w val="0.94959762086190835"/>
          <c:h val="0.136363934621808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/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12700">
      <a:noFill/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Poppins" panose="00000500000000000000" pitchFamily="2" charset="0"/>
          <a:ea typeface="Arial"/>
          <a:cs typeface="Poppins" panose="00000500000000000000" pitchFamily="2" charset="0"/>
        </a:defRPr>
      </a:pPr>
      <a:endParaRPr lang="es-EC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3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73873455914896"/>
          <c:y val="0.35029462553030438"/>
          <c:w val="0.6695493823659584"/>
          <c:h val="0.3474696688728019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C6B-4BFE-A437-34C954BB3BBA}"/>
              </c:ext>
            </c:extLst>
          </c:dPt>
          <c:dPt>
            <c:idx val="1"/>
            <c:bubble3D val="0"/>
            <c:spPr>
              <a:pattFill prst="pct50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C6B-4BFE-A437-34C954BB3BBA}"/>
              </c:ext>
            </c:extLst>
          </c:dPt>
          <c:dPt>
            <c:idx val="2"/>
            <c:bubble3D val="0"/>
            <c:spPr>
              <a:pattFill prst="pct25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C6B-4BFE-A437-34C954BB3BBA}"/>
              </c:ext>
            </c:extLst>
          </c:dPt>
          <c:dPt>
            <c:idx val="3"/>
            <c:bubble3D val="0"/>
            <c:spPr>
              <a:pattFill prst="dkUpDiag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C6B-4BFE-A437-34C954BB3BBA}"/>
              </c:ext>
            </c:extLst>
          </c:dPt>
          <c:dPt>
            <c:idx val="4"/>
            <c:bubble3D val="0"/>
            <c:spPr>
              <a:pattFill prst="pct20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FC6B-4BFE-A437-34C954BB3BBA}"/>
              </c:ext>
            </c:extLst>
          </c:dPt>
          <c:dPt>
            <c:idx val="5"/>
            <c:bubble3D val="0"/>
            <c:spPr>
              <a:pattFill prst="pct30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FC6B-4BFE-A437-34C954BB3BBA}"/>
              </c:ext>
            </c:extLst>
          </c:dPt>
          <c:dLbls>
            <c:dLbl>
              <c:idx val="0"/>
              <c:layout>
                <c:manualLayout>
                  <c:x val="-5.1489513900471587E-2"/>
                  <c:y val="-0.1202877044215626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6B-4BFE-A437-34C954BB3BBA}"/>
                </c:ext>
              </c:extLst>
            </c:dLbl>
            <c:dLbl>
              <c:idx val="1"/>
              <c:layout>
                <c:manualLayout>
                  <c:x val="-5.8165197624592841E-3"/>
                  <c:y val="4.542610539067232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6B-4BFE-A437-34C954BB3BBA}"/>
                </c:ext>
              </c:extLst>
            </c:dLbl>
            <c:dLbl>
              <c:idx val="2"/>
              <c:layout>
                <c:manualLayout>
                  <c:x val="3.0009132897821783E-3"/>
                  <c:y val="4.741372046132630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6B-4BFE-A437-34C954BB3BBA}"/>
                </c:ext>
              </c:extLst>
            </c:dLbl>
            <c:dLbl>
              <c:idx val="3"/>
              <c:layout>
                <c:manualLayout>
                  <c:x val="-1.855626678940378E-2"/>
                  <c:y val="-1.675476403294629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6B-4BFE-A437-34C954BB3BBA}"/>
                </c:ext>
              </c:extLst>
            </c:dLbl>
            <c:dLbl>
              <c:idx val="4"/>
              <c:layout>
                <c:manualLayout>
                  <c:x val="2.3676783417767078E-2"/>
                  <c:y val="-6.395776773084088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C6B-4BFE-A437-34C954BB3BBA}"/>
                </c:ext>
              </c:extLst>
            </c:dLbl>
            <c:dLbl>
              <c:idx val="5"/>
              <c:layout>
                <c:manualLayout>
                  <c:x val="6.0082085981975231E-2"/>
                  <c:y val="-4.919939204698686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C6B-4BFE-A437-34C954BB3BB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Titulos!$O$33:$O$38</c:f>
              <c:strCache>
                <c:ptCount val="6"/>
                <c:pt idx="0">
                  <c:v>Certificados de Inversión</c:v>
                </c:pt>
                <c:pt idx="1">
                  <c:v>Certificados de Tesorería</c:v>
                </c:pt>
                <c:pt idx="2">
                  <c:v>Depositos a Plazo</c:v>
                </c:pt>
                <c:pt idx="3">
                  <c:v>Obligaciones y Papel Comercial</c:v>
                </c:pt>
                <c:pt idx="4">
                  <c:v>Bonos del Estado</c:v>
                </c:pt>
                <c:pt idx="5">
                  <c:v>Otros</c:v>
                </c:pt>
              </c:strCache>
            </c:strRef>
          </c:cat>
          <c:val>
            <c:numRef>
              <c:f>Titulos!$P$33:$P$38</c:f>
              <c:numCache>
                <c:formatCode>#,##0</c:formatCode>
                <c:ptCount val="6"/>
                <c:pt idx="0">
                  <c:v>806634117.61000001</c:v>
                </c:pt>
                <c:pt idx="1">
                  <c:v>777302270.08000016</c:v>
                </c:pt>
                <c:pt idx="2">
                  <c:v>641173557.69999981</c:v>
                </c:pt>
                <c:pt idx="3">
                  <c:v>265343061.09999967</c:v>
                </c:pt>
                <c:pt idx="4">
                  <c:v>152560855.20999998</c:v>
                </c:pt>
                <c:pt idx="5">
                  <c:v>215832544.21000001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C6B-4BFE-A437-34C954BB3B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0729613733905579E-2"/>
          <c:y val="0.85593457597461331"/>
          <c:w val="0.97854189900082233"/>
          <c:h val="0.135593516912080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zero"/>
    <c:showDLblsOverMax val="0"/>
  </c:chart>
  <c:spPr>
    <a:solidFill>
      <a:srgbClr val="FFFFFF"/>
    </a:solidFill>
    <a:ln w="12700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Poppins" panose="00000500000000000000" pitchFamily="2" charset="0"/>
          <a:ea typeface="Arial"/>
          <a:cs typeface="Poppins" panose="00000500000000000000" pitchFamily="2" charset="0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3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7774429023849285E-2"/>
          <c:y val="0.34768211920529801"/>
          <c:w val="0.86520508609222868"/>
          <c:h val="0.36092715231788081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dkUpDiag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0AF-46C8-A4CC-B32A42D04594}"/>
              </c:ext>
            </c:extLst>
          </c:dPt>
          <c:dPt>
            <c:idx val="1"/>
            <c:bubble3D val="0"/>
            <c:spPr>
              <a:solidFill>
                <a:srgbClr val="28CB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0AF-46C8-A4CC-B32A42D04594}"/>
              </c:ext>
            </c:extLst>
          </c:dPt>
          <c:dLbls>
            <c:dLbl>
              <c:idx val="0"/>
              <c:layout>
                <c:manualLayout>
                  <c:x val="-7.1055381400208992E-2"/>
                  <c:y val="-0.1573336114442648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AF-46C8-A4CC-B32A42D04594}"/>
                </c:ext>
              </c:extLst>
            </c:dLbl>
            <c:dLbl>
              <c:idx val="1"/>
              <c:layout>
                <c:manualLayout>
                  <c:x val="9.0909090909090912E-2"/>
                  <c:y val="0.1492200726564807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AF-46C8-A4CC-B32A42D04594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Segoe UI Variable Display Semib" pitchFamily="2" charset="0"/>
                  </a:defRPr>
                </a:pPr>
                <a:endParaRPr lang="es-EC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Nacional!$N$13:$N$14</c:f>
              <c:strCache>
                <c:ptCount val="2"/>
                <c:pt idx="0">
                  <c:v>BVG</c:v>
                </c:pt>
                <c:pt idx="1">
                  <c:v>BVQ</c:v>
                </c:pt>
              </c:strCache>
            </c:strRef>
          </c:cat>
          <c:val>
            <c:numRef>
              <c:f>Nacional!$O$13:$O$14</c:f>
              <c:numCache>
                <c:formatCode>_(* #,##0_);_(* \(#,##0\);_(* "-"??_);_(@_)</c:formatCode>
                <c:ptCount val="2"/>
                <c:pt idx="0">
                  <c:v>2614870367.1999998</c:v>
                </c:pt>
                <c:pt idx="1">
                  <c:v>2642340579.0771794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0AF-46C8-A4CC-B32A42D04594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0AF-46C8-A4CC-B32A42D0459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8-00AF-46C8-A4CC-B32A42D0459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BOLSA DE VALORES DE GUAYAQUIL</c:v>
              </c:pt>
              <c:pt idx="1">
                <c:v>BOLSA DE VALORES DE QUITO</c:v>
              </c:pt>
            </c:strLit>
          </c:cat>
          <c:val>
            <c:numLit>
              <c:formatCode>General</c:formatCode>
              <c:ptCount val="2"/>
              <c:pt idx="0">
                <c:v>0.32164894731915805</c:v>
              </c:pt>
              <c:pt idx="1">
                <c:v>0.50894840639625505</c:v>
              </c:pt>
            </c:numLit>
          </c:val>
          <c:extLst>
            <c:ext xmlns:c16="http://schemas.microsoft.com/office/drawing/2014/chart" uri="{C3380CC4-5D6E-409C-BE32-E72D297353CC}">
              <c16:uniqueId val="{00000009-00AF-46C8-A4CC-B32A42D045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4.0752351097178681E-2"/>
          <c:y val="0.88410596026490063"/>
          <c:w val="0.91222702177901738"/>
          <c:h val="8.609271523178807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>
              <a:latin typeface="Segoe UI Variable Display Semib" pitchFamily="2" charset="0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Poppins" panose="00000500000000000000" pitchFamily="2" charset="0"/>
          <a:ea typeface="Arial"/>
          <a:cs typeface="Poppins" panose="00000500000000000000" pitchFamily="2" charset="0"/>
        </a:defRPr>
      </a:pPr>
      <a:endParaRPr lang="es-EC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orientation="landscape" horizontalDpi="300"/>
  </c:printSettings>
  <c:userShapes r:id="rId1"/>
</c:chartSpace>
</file>

<file path=xl/charts/chart3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900" b="1"/>
            </a:pPr>
            <a:r>
              <a:rPr lang="es-MX" sz="900" b="1">
                <a:latin typeface="Segoe UI Variable Display Semib" pitchFamily="2" charset="0"/>
              </a:rPr>
              <a:t>VOLUMEN DE OPERACIONES EN EL MERCADO NACIONAL</a:t>
            </a:r>
          </a:p>
          <a:p>
            <a:pPr algn="ctr" rtl="0">
              <a:defRPr sz="900" b="1"/>
            </a:pPr>
            <a:r>
              <a:rPr lang="es-MX" sz="900" b="1">
                <a:latin typeface="Segoe UI Variable Display Semib" pitchFamily="2" charset="0"/>
              </a:rPr>
              <a:t>ENERO - MAYO 2023</a:t>
            </a:r>
          </a:p>
        </c:rich>
      </c:tx>
      <c:layout>
        <c:manualLayout>
          <c:xMode val="edge"/>
          <c:yMode val="edge"/>
          <c:x val="0.16361820626080276"/>
          <c:y val="1.650165016501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34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890261603023776"/>
          <c:y val="0.35973713302242233"/>
          <c:w val="0.79268410686825175"/>
          <c:h val="0.33993508900283947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dkUpDiag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823-4663-A73C-C3AD1E0B03CC}"/>
              </c:ext>
            </c:extLst>
          </c:dPt>
          <c:dPt>
            <c:idx val="1"/>
            <c:bubble3D val="0"/>
            <c:spPr>
              <a:solidFill>
                <a:srgbClr val="28CB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823-4663-A73C-C3AD1E0B03CC}"/>
              </c:ext>
            </c:extLst>
          </c:dPt>
          <c:dLbls>
            <c:dLbl>
              <c:idx val="0"/>
              <c:layout>
                <c:manualLayout>
                  <c:x val="-9.3495934959349589E-2"/>
                  <c:y val="-0.1384711069532150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23-4663-A73C-C3AD1E0B03CC}"/>
                </c:ext>
              </c:extLst>
            </c:dLbl>
            <c:dLbl>
              <c:idx val="1"/>
              <c:layout>
                <c:manualLayout>
                  <c:x val="9.1463414634146339E-2"/>
                  <c:y val="0.1357778297514790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23-4663-A73C-C3AD1E0B03CC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>
                    <a:latin typeface="Segoe UI Variable Display Semib" pitchFamily="2" charset="0"/>
                  </a:defRPr>
                </a:pPr>
                <a:endParaRPr lang="es-EC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Nacional!$N$18:$N$19</c:f>
              <c:strCache>
                <c:ptCount val="2"/>
                <c:pt idx="0">
                  <c:v>BVG</c:v>
                </c:pt>
                <c:pt idx="1">
                  <c:v>BVQ</c:v>
                </c:pt>
              </c:strCache>
            </c:strRef>
          </c:cat>
          <c:val>
            <c:numRef>
              <c:f>Nacional!$O$18:$O$19</c:f>
              <c:numCache>
                <c:formatCode>#,##0</c:formatCode>
                <c:ptCount val="2"/>
                <c:pt idx="0">
                  <c:v>3963518552.3400002</c:v>
                </c:pt>
                <c:pt idx="1">
                  <c:v>3974095043.5271807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823-4663-A73C-C3AD1E0B03CC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823-4663-A73C-C3AD1E0B03C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8-3823-4663-A73C-C3AD1E0B03CC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BOLSA DE VALORES DE GUAYAQUIL</c:v>
              </c:pt>
              <c:pt idx="1">
                <c:v>BOLSA DE VALORES DE QUITO</c:v>
              </c:pt>
            </c:strLit>
          </c:cat>
          <c:val>
            <c:numLit>
              <c:formatCode>General</c:formatCode>
              <c:ptCount val="2"/>
              <c:pt idx="0">
                <c:v>0.32164894731915805</c:v>
              </c:pt>
              <c:pt idx="1">
                <c:v>0.50894840639625505</c:v>
              </c:pt>
            </c:numLit>
          </c:val>
          <c:extLst>
            <c:ext xmlns:c16="http://schemas.microsoft.com/office/drawing/2014/chart" uri="{C3380CC4-5D6E-409C-BE32-E72D297353CC}">
              <c16:uniqueId val="{00000009-3823-4663-A73C-C3AD1E0B0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3.9634146341463415E-2"/>
          <c:y val="0.88119089074261758"/>
          <c:w val="0.90548908520581262"/>
          <c:h val="9.9010247481441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>
              <a:latin typeface="Segoe UI Variable Display Semib" pitchFamily="2" charset="0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Poppins" panose="00000500000000000000" pitchFamily="2" charset="0"/>
          <a:ea typeface="Arial"/>
          <a:cs typeface="Poppins" panose="00000500000000000000" pitchFamily="2" charset="0"/>
        </a:defRPr>
      </a:pPr>
      <a:endParaRPr lang="es-EC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orientation="landscape" horizontalDpi="300" verticalDpi="1200"/>
  </c:printSettings>
</c:chartSpace>
</file>

<file path=xl/charts/chart3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2327266138666163E-2"/>
          <c:y val="0.35313645168256136"/>
          <c:w val="0.84905921119303751"/>
          <c:h val="0.35643679235249187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dkUpDiag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AD7-495D-9F32-70703A9C25B4}"/>
              </c:ext>
            </c:extLst>
          </c:dPt>
          <c:dPt>
            <c:idx val="1"/>
            <c:bubble3D val="0"/>
            <c:spPr>
              <a:solidFill>
                <a:srgbClr val="28CB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AD7-495D-9F32-70703A9C25B4}"/>
              </c:ext>
            </c:extLst>
          </c:dPt>
          <c:dLbls>
            <c:dLbl>
              <c:idx val="0"/>
              <c:layout>
                <c:manualLayout>
                  <c:x val="-4.3604589019132958E-2"/>
                  <c:y val="-0.2546203628333562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D7-495D-9F32-70703A9C25B4}"/>
                </c:ext>
              </c:extLst>
            </c:dLbl>
            <c:dLbl>
              <c:idx val="1"/>
              <c:layout>
                <c:manualLayout>
                  <c:x val="2.9650122920155338E-2"/>
                  <c:y val="0.2346804858195181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D7-495D-9F32-70703A9C25B4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Segoe UI Variable Display Semib" pitchFamily="2" charset="0"/>
                  </a:defRPr>
                </a:pPr>
                <a:endParaRPr lang="es-EC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Nacional!$N$8:$N$9</c:f>
              <c:strCache>
                <c:ptCount val="2"/>
                <c:pt idx="0">
                  <c:v>BVG</c:v>
                </c:pt>
                <c:pt idx="1">
                  <c:v>BVQ</c:v>
                </c:pt>
              </c:strCache>
            </c:strRef>
          </c:cat>
          <c:val>
            <c:numRef>
              <c:f>Nacional!$O$8:$O$9</c:f>
              <c:numCache>
                <c:formatCode>_(* #,##0_);_(* \(#,##0\);_(* "-"??_);_(@_)</c:formatCode>
                <c:ptCount val="2"/>
                <c:pt idx="0">
                  <c:v>24584729.790000439</c:v>
                </c:pt>
                <c:pt idx="1">
                  <c:v>14052236.640000001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AD7-495D-9F32-70703A9C25B4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AD7-495D-9F32-70703A9C25B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8-2AD7-495D-9F32-70703A9C25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3626834381551363E-2"/>
          <c:y val="0.87128990064360767"/>
          <c:w val="0.95283316000594265"/>
          <c:h val="9.24095874154344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>
              <a:latin typeface="Segoe UI Variable Display Semib" pitchFamily="2" charset="0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Poppins" panose="00000500000000000000" pitchFamily="2" charset="0"/>
          <a:ea typeface="Arial"/>
          <a:cs typeface="Poppins" panose="00000500000000000000" pitchFamily="2" charset="0"/>
        </a:defRPr>
      </a:pPr>
      <a:endParaRPr lang="es-EC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orientation="landscape" horizontalDpi="300" verticalDpi="300"/>
  </c:printSettings>
  <c:userShapes r:id="rId1"/>
</c:chartSpace>
</file>

<file path=xl/charts/chart3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359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2063777479468867E-2"/>
          <c:y val="0.35740135203024881"/>
          <c:w val="0.82539938429868642"/>
          <c:h val="0.3718418106981376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dkUpDiag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822-4EE7-9C03-D112658F8F2B}"/>
              </c:ext>
            </c:extLst>
          </c:dPt>
          <c:dPt>
            <c:idx val="1"/>
            <c:bubble3D val="0"/>
            <c:spPr>
              <a:solidFill>
                <a:srgbClr val="28CB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822-4EE7-9C03-D112658F8F2B}"/>
              </c:ext>
            </c:extLst>
          </c:dPt>
          <c:dLbls>
            <c:dLbl>
              <c:idx val="0"/>
              <c:layout>
                <c:manualLayout>
                  <c:x val="-5.4898196612469113E-2"/>
                  <c:y val="-0.1282127149395625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540811558035814"/>
                      <c:h val="4.211526592952765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D822-4EE7-9C03-D112658F8F2B}"/>
                </c:ext>
              </c:extLst>
            </c:dLbl>
            <c:dLbl>
              <c:idx val="1"/>
              <c:layout>
                <c:manualLayout>
                  <c:x val="4.2254122945787724E-2"/>
                  <c:y val="0.146224128105597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22-4EE7-9C03-D112658F8F2B}"/>
                </c:ext>
              </c:extLst>
            </c:dLbl>
            <c:dLbl>
              <c:idx val="2"/>
              <c:layout>
                <c:manualLayout>
                  <c:xMode val="edge"/>
                  <c:yMode val="edge"/>
                  <c:x val="0.74603405888535124"/>
                  <c:y val="0.386282269366026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22-4EE7-9C03-D112658F8F2B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Nacional!$N$39:$N$40</c:f>
              <c:strCache>
                <c:ptCount val="2"/>
                <c:pt idx="0">
                  <c:v>BVG</c:v>
                </c:pt>
                <c:pt idx="1">
                  <c:v>BVQ</c:v>
                </c:pt>
              </c:strCache>
            </c:strRef>
          </c:cat>
          <c:val>
            <c:numRef>
              <c:f>Nacional!$O$39:$O$40</c:f>
              <c:numCache>
                <c:formatCode>#,##0</c:formatCode>
                <c:ptCount val="2"/>
                <c:pt idx="0">
                  <c:v>2006928815.7999997</c:v>
                </c:pt>
                <c:pt idx="1">
                  <c:v>2190799140.6059985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822-4EE7-9C03-D112658F8F2B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822-4EE7-9C03-D112658F8F2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8-D822-4EE7-9C03-D112658F8F2B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BOLSA DE VALORES DE GUAYAQUIL</c:v>
              </c:pt>
              <c:pt idx="1">
                <c:v>BOLSA DE VALORES DE QUITO</c:v>
              </c:pt>
            </c:strLit>
          </c:cat>
          <c:val>
            <c:numLit>
              <c:formatCode>General</c:formatCode>
              <c:ptCount val="2"/>
              <c:pt idx="0">
                <c:v>0.32164894731915805</c:v>
              </c:pt>
              <c:pt idx="1">
                <c:v>0.50894840639625505</c:v>
              </c:pt>
            </c:numLit>
          </c:val>
          <c:extLst>
            <c:ext xmlns:c16="http://schemas.microsoft.com/office/drawing/2014/chart" uri="{C3380CC4-5D6E-409C-BE32-E72D297353CC}">
              <c16:uniqueId val="{00000009-D822-4EE7-9C03-D112658F8F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8571428571428571E-2"/>
          <c:y val="0.88447805035200922"/>
          <c:w val="0.9555585551806024"/>
          <c:h val="9.025270758122738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>
              <a:latin typeface="Segoe UI Variable Display Semib" pitchFamily="2" charset="0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  <c:userShapes r:id="rId1"/>
</c:chartSpace>
</file>

<file path=xl/charts/chart3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34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904758476618161"/>
          <c:y val="0.35484002373036261"/>
          <c:w val="0.78086655112651648"/>
          <c:h val="0.35842419363307021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dkUpDiag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90F-47E9-9213-D0EE500DED89}"/>
              </c:ext>
            </c:extLst>
          </c:dPt>
          <c:dPt>
            <c:idx val="1"/>
            <c:bubble3D val="0"/>
            <c:spPr>
              <a:solidFill>
                <a:srgbClr val="28CB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90F-47E9-9213-D0EE500DED89}"/>
              </c:ext>
            </c:extLst>
          </c:dPt>
          <c:dLbls>
            <c:dLbl>
              <c:idx val="0"/>
              <c:layout>
                <c:manualLayout>
                  <c:x val="-8.2368102401062619E-3"/>
                  <c:y val="-7.169028469769339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0F-47E9-9213-D0EE500DED89}"/>
                </c:ext>
              </c:extLst>
            </c:dLbl>
            <c:dLbl>
              <c:idx val="1"/>
              <c:layout>
                <c:manualLayout>
                  <c:x val="5.9648450344681324E-2"/>
                  <c:y val="8.471569114681198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0F-47E9-9213-D0EE500DED89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Nacional!$N$44:$N$45</c:f>
              <c:strCache>
                <c:ptCount val="2"/>
                <c:pt idx="0">
                  <c:v>BVG</c:v>
                </c:pt>
                <c:pt idx="1">
                  <c:v>BVQ</c:v>
                </c:pt>
              </c:strCache>
            </c:strRef>
          </c:cat>
          <c:val>
            <c:numRef>
              <c:f>Nacional!$O$44:$O$45</c:f>
              <c:numCache>
                <c:formatCode>#,##0</c:formatCode>
                <c:ptCount val="2"/>
                <c:pt idx="0">
                  <c:v>2033106687.2699997</c:v>
                </c:pt>
                <c:pt idx="1">
                  <c:v>2215093243.5059986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90F-47E9-9213-D0EE500DED89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90F-47E9-9213-D0EE500DED8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7-A90F-47E9-9213-D0EE500DED89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BOLSA DE VALORES DE GUAYAQUIL</c:v>
              </c:pt>
              <c:pt idx="1">
                <c:v>BOLSA DE VALORES DE QUITO</c:v>
              </c:pt>
            </c:strLit>
          </c:cat>
          <c:val>
            <c:numLit>
              <c:formatCode>General</c:formatCode>
              <c:ptCount val="2"/>
              <c:pt idx="0">
                <c:v>0.32164894731915805</c:v>
              </c:pt>
              <c:pt idx="1">
                <c:v>0.50894840639625505</c:v>
              </c:pt>
            </c:numLit>
          </c:val>
          <c:extLst>
            <c:ext xmlns:c16="http://schemas.microsoft.com/office/drawing/2014/chart" uri="{C3380CC4-5D6E-409C-BE32-E72D297353CC}">
              <c16:uniqueId val="{00000008-A90F-47E9-9213-D0EE500DE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1604938271604937E-2"/>
          <c:y val="0.89964458743732301"/>
          <c:w val="0.95987945951200548"/>
          <c:h val="8.96061110640740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Segoe UI Variable Display Semib" pitchFamily="2" charset="0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  <c:userShapes r:id="rId1"/>
</c:chartSpace>
</file>

<file path=xl/charts/chart3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11114460100972"/>
          <c:y val="0.37545192536510985"/>
          <c:w val="0.80247155451736873"/>
          <c:h val="0.3718418106981376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dkUpDiag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04D-492D-A3B9-117CB601195F}"/>
              </c:ext>
            </c:extLst>
          </c:dPt>
          <c:dPt>
            <c:idx val="1"/>
            <c:bubble3D val="0"/>
            <c:spPr>
              <a:solidFill>
                <a:srgbClr val="28CB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04D-492D-A3B9-117CB601195F}"/>
              </c:ext>
            </c:extLst>
          </c:dPt>
          <c:dLbls>
            <c:dLbl>
              <c:idx val="0"/>
              <c:layout>
                <c:manualLayout>
                  <c:x val="-4.5267489711934158E-2"/>
                  <c:y val="9.502037826596761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4D-492D-A3B9-117CB601195F}"/>
                </c:ext>
              </c:extLst>
            </c:dLbl>
            <c:dLbl>
              <c:idx val="1"/>
              <c:layout>
                <c:manualLayout>
                  <c:x val="6.584362139917696E-2"/>
                  <c:y val="-9.978152290988513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4D-492D-A3B9-117CB601195F}"/>
                </c:ext>
              </c:extLst>
            </c:dLbl>
            <c:dLbl>
              <c:idx val="2"/>
              <c:layout>
                <c:manualLayout>
                  <c:xMode val="edge"/>
                  <c:yMode val="edge"/>
                  <c:x val="0.27777861502524304"/>
                  <c:y val="0.3429608933623599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4D-492D-A3B9-117CB601195F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Nacional!$N$33:$N$34</c:f>
              <c:strCache>
                <c:ptCount val="2"/>
                <c:pt idx="0">
                  <c:v>BVG</c:v>
                </c:pt>
                <c:pt idx="1">
                  <c:v>BVQ</c:v>
                </c:pt>
              </c:strCache>
            </c:strRef>
          </c:cat>
          <c:val>
            <c:numRef>
              <c:f>Nacional!$O$33:$O$34</c:f>
              <c:numCache>
                <c:formatCode>#,##0</c:formatCode>
                <c:ptCount val="2"/>
                <c:pt idx="0">
                  <c:v>26177871.469999999</c:v>
                </c:pt>
                <c:pt idx="1">
                  <c:v>24294102.430000003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04D-492D-A3B9-117CB601195F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04D-492D-A3B9-117CB601195F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8-804D-492D-A3B9-117CB60119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3.0864197530864196E-2"/>
          <c:y val="0.89530837526175644"/>
          <c:w val="0.93827452124040045"/>
          <c:h val="9.386281588447653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>
              <a:latin typeface="Segoe UI Variable Display Semib" pitchFamily="2" charset="0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orientation="landscape" horizontalDpi="300" verticalDpi="12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6" Type="http://schemas.openxmlformats.org/officeDocument/2006/relationships/chart" Target="../charts/chart26.xml"/><Relationship Id="rId21" Type="http://schemas.openxmlformats.org/officeDocument/2006/relationships/chart" Target="../charts/chart21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63" Type="http://schemas.openxmlformats.org/officeDocument/2006/relationships/chart" Target="../charts/chart63.xml"/><Relationship Id="rId68" Type="http://schemas.openxmlformats.org/officeDocument/2006/relationships/chart" Target="../charts/chart68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9" Type="http://schemas.openxmlformats.org/officeDocument/2006/relationships/chart" Target="../charts/chart29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66" Type="http://schemas.openxmlformats.org/officeDocument/2006/relationships/chart" Target="../charts/chart66.xml"/><Relationship Id="rId5" Type="http://schemas.openxmlformats.org/officeDocument/2006/relationships/chart" Target="../charts/chart5.xml"/><Relationship Id="rId61" Type="http://schemas.openxmlformats.org/officeDocument/2006/relationships/chart" Target="../charts/chart61.xml"/><Relationship Id="rId19" Type="http://schemas.openxmlformats.org/officeDocument/2006/relationships/chart" Target="../charts/chart1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64" Type="http://schemas.openxmlformats.org/officeDocument/2006/relationships/chart" Target="../charts/chart64.xml"/><Relationship Id="rId69" Type="http://schemas.openxmlformats.org/officeDocument/2006/relationships/image" Target="../media/image2.png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chart" Target="../charts/chart59.xml"/><Relationship Id="rId67" Type="http://schemas.openxmlformats.org/officeDocument/2006/relationships/chart" Target="../charts/chart67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62" Type="http://schemas.openxmlformats.org/officeDocument/2006/relationships/chart" Target="../charts/chart6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Relationship Id="rId10" Type="http://schemas.openxmlformats.org/officeDocument/2006/relationships/chart" Target="../charts/chart10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60" Type="http://schemas.openxmlformats.org/officeDocument/2006/relationships/chart" Target="../charts/chart60.xml"/><Relationship Id="rId65" Type="http://schemas.openxmlformats.org/officeDocument/2006/relationships/chart" Target="../charts/chart6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9" Type="http://schemas.openxmlformats.org/officeDocument/2006/relationships/chart" Target="../charts/chart39.xml"/><Relationship Id="rId34" Type="http://schemas.openxmlformats.org/officeDocument/2006/relationships/chart" Target="../charts/chart34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2.xml.rels><?xml version="1.0" encoding="UTF-8" standalone="yes"?>
<Relationships xmlns="http://schemas.openxmlformats.org/package/2006/relationships"><Relationship Id="rId117" Type="http://schemas.openxmlformats.org/officeDocument/2006/relationships/chart" Target="../charts/chart185.xml"/><Relationship Id="rId21" Type="http://schemas.openxmlformats.org/officeDocument/2006/relationships/chart" Target="../charts/chart89.xml"/><Relationship Id="rId63" Type="http://schemas.openxmlformats.org/officeDocument/2006/relationships/chart" Target="../charts/chart131.xml"/><Relationship Id="rId159" Type="http://schemas.openxmlformats.org/officeDocument/2006/relationships/chart" Target="../charts/chart227.xml"/><Relationship Id="rId170" Type="http://schemas.openxmlformats.org/officeDocument/2006/relationships/chart" Target="../charts/chart238.xml"/><Relationship Id="rId226" Type="http://schemas.openxmlformats.org/officeDocument/2006/relationships/chart" Target="../charts/chart294.xml"/><Relationship Id="rId268" Type="http://schemas.openxmlformats.org/officeDocument/2006/relationships/chart" Target="../charts/chart336.xml"/><Relationship Id="rId32" Type="http://schemas.openxmlformats.org/officeDocument/2006/relationships/chart" Target="../charts/chart100.xml"/><Relationship Id="rId74" Type="http://schemas.openxmlformats.org/officeDocument/2006/relationships/chart" Target="../charts/chart142.xml"/><Relationship Id="rId128" Type="http://schemas.openxmlformats.org/officeDocument/2006/relationships/chart" Target="../charts/chart196.xml"/><Relationship Id="rId5" Type="http://schemas.openxmlformats.org/officeDocument/2006/relationships/chart" Target="../charts/chart73.xml"/><Relationship Id="rId181" Type="http://schemas.openxmlformats.org/officeDocument/2006/relationships/chart" Target="../charts/chart249.xml"/><Relationship Id="rId237" Type="http://schemas.openxmlformats.org/officeDocument/2006/relationships/chart" Target="../charts/chart305.xml"/><Relationship Id="rId279" Type="http://schemas.openxmlformats.org/officeDocument/2006/relationships/chart" Target="../charts/chart347.xml"/><Relationship Id="rId43" Type="http://schemas.openxmlformats.org/officeDocument/2006/relationships/chart" Target="../charts/chart111.xml"/><Relationship Id="rId139" Type="http://schemas.openxmlformats.org/officeDocument/2006/relationships/chart" Target="../charts/chart207.xml"/><Relationship Id="rId85" Type="http://schemas.openxmlformats.org/officeDocument/2006/relationships/chart" Target="../charts/chart153.xml"/><Relationship Id="rId150" Type="http://schemas.openxmlformats.org/officeDocument/2006/relationships/chart" Target="../charts/chart218.xml"/><Relationship Id="rId192" Type="http://schemas.openxmlformats.org/officeDocument/2006/relationships/chart" Target="../charts/chart260.xml"/><Relationship Id="rId206" Type="http://schemas.openxmlformats.org/officeDocument/2006/relationships/chart" Target="../charts/chart274.xml"/><Relationship Id="rId248" Type="http://schemas.openxmlformats.org/officeDocument/2006/relationships/chart" Target="../charts/chart316.xml"/><Relationship Id="rId269" Type="http://schemas.openxmlformats.org/officeDocument/2006/relationships/chart" Target="../charts/chart337.xml"/><Relationship Id="rId12" Type="http://schemas.openxmlformats.org/officeDocument/2006/relationships/chart" Target="../charts/chart80.xml"/><Relationship Id="rId33" Type="http://schemas.openxmlformats.org/officeDocument/2006/relationships/chart" Target="../charts/chart101.xml"/><Relationship Id="rId108" Type="http://schemas.openxmlformats.org/officeDocument/2006/relationships/chart" Target="../charts/chart176.xml"/><Relationship Id="rId129" Type="http://schemas.openxmlformats.org/officeDocument/2006/relationships/chart" Target="../charts/chart197.xml"/><Relationship Id="rId280" Type="http://schemas.openxmlformats.org/officeDocument/2006/relationships/chart" Target="../charts/chart348.xml"/><Relationship Id="rId54" Type="http://schemas.openxmlformats.org/officeDocument/2006/relationships/chart" Target="../charts/chart122.xml"/><Relationship Id="rId75" Type="http://schemas.openxmlformats.org/officeDocument/2006/relationships/chart" Target="../charts/chart143.xml"/><Relationship Id="rId96" Type="http://schemas.openxmlformats.org/officeDocument/2006/relationships/chart" Target="../charts/chart164.xml"/><Relationship Id="rId140" Type="http://schemas.openxmlformats.org/officeDocument/2006/relationships/chart" Target="../charts/chart208.xml"/><Relationship Id="rId161" Type="http://schemas.openxmlformats.org/officeDocument/2006/relationships/chart" Target="../charts/chart229.xml"/><Relationship Id="rId182" Type="http://schemas.openxmlformats.org/officeDocument/2006/relationships/chart" Target="../charts/chart250.xml"/><Relationship Id="rId217" Type="http://schemas.openxmlformats.org/officeDocument/2006/relationships/chart" Target="../charts/chart285.xml"/><Relationship Id="rId6" Type="http://schemas.openxmlformats.org/officeDocument/2006/relationships/chart" Target="../charts/chart74.xml"/><Relationship Id="rId238" Type="http://schemas.openxmlformats.org/officeDocument/2006/relationships/chart" Target="../charts/chart306.xml"/><Relationship Id="rId259" Type="http://schemas.openxmlformats.org/officeDocument/2006/relationships/chart" Target="../charts/chart327.xml"/><Relationship Id="rId23" Type="http://schemas.openxmlformats.org/officeDocument/2006/relationships/chart" Target="../charts/chart91.xml"/><Relationship Id="rId119" Type="http://schemas.openxmlformats.org/officeDocument/2006/relationships/chart" Target="../charts/chart187.xml"/><Relationship Id="rId270" Type="http://schemas.openxmlformats.org/officeDocument/2006/relationships/chart" Target="../charts/chart338.xml"/><Relationship Id="rId44" Type="http://schemas.openxmlformats.org/officeDocument/2006/relationships/chart" Target="../charts/chart112.xml"/><Relationship Id="rId65" Type="http://schemas.openxmlformats.org/officeDocument/2006/relationships/chart" Target="../charts/chart133.xml"/><Relationship Id="rId86" Type="http://schemas.openxmlformats.org/officeDocument/2006/relationships/chart" Target="../charts/chart154.xml"/><Relationship Id="rId130" Type="http://schemas.openxmlformats.org/officeDocument/2006/relationships/chart" Target="../charts/chart198.xml"/><Relationship Id="rId151" Type="http://schemas.openxmlformats.org/officeDocument/2006/relationships/chart" Target="../charts/chart219.xml"/><Relationship Id="rId172" Type="http://schemas.openxmlformats.org/officeDocument/2006/relationships/chart" Target="../charts/chart240.xml"/><Relationship Id="rId193" Type="http://schemas.openxmlformats.org/officeDocument/2006/relationships/chart" Target="../charts/chart261.xml"/><Relationship Id="rId207" Type="http://schemas.openxmlformats.org/officeDocument/2006/relationships/chart" Target="../charts/chart275.xml"/><Relationship Id="rId228" Type="http://schemas.openxmlformats.org/officeDocument/2006/relationships/chart" Target="../charts/chart296.xml"/><Relationship Id="rId249" Type="http://schemas.openxmlformats.org/officeDocument/2006/relationships/chart" Target="../charts/chart317.xml"/><Relationship Id="rId13" Type="http://schemas.openxmlformats.org/officeDocument/2006/relationships/chart" Target="../charts/chart81.xml"/><Relationship Id="rId109" Type="http://schemas.openxmlformats.org/officeDocument/2006/relationships/chart" Target="../charts/chart177.xml"/><Relationship Id="rId260" Type="http://schemas.openxmlformats.org/officeDocument/2006/relationships/chart" Target="../charts/chart328.xml"/><Relationship Id="rId281" Type="http://schemas.openxmlformats.org/officeDocument/2006/relationships/chart" Target="../charts/chart349.xml"/><Relationship Id="rId34" Type="http://schemas.openxmlformats.org/officeDocument/2006/relationships/chart" Target="../charts/chart102.xml"/><Relationship Id="rId55" Type="http://schemas.openxmlformats.org/officeDocument/2006/relationships/chart" Target="../charts/chart123.xml"/><Relationship Id="rId76" Type="http://schemas.openxmlformats.org/officeDocument/2006/relationships/chart" Target="../charts/chart144.xml"/><Relationship Id="rId97" Type="http://schemas.openxmlformats.org/officeDocument/2006/relationships/chart" Target="../charts/chart165.xml"/><Relationship Id="rId120" Type="http://schemas.openxmlformats.org/officeDocument/2006/relationships/chart" Target="../charts/chart188.xml"/><Relationship Id="rId141" Type="http://schemas.openxmlformats.org/officeDocument/2006/relationships/chart" Target="../charts/chart209.xml"/><Relationship Id="rId7" Type="http://schemas.openxmlformats.org/officeDocument/2006/relationships/chart" Target="../charts/chart75.xml"/><Relationship Id="rId162" Type="http://schemas.openxmlformats.org/officeDocument/2006/relationships/chart" Target="../charts/chart230.xml"/><Relationship Id="rId183" Type="http://schemas.openxmlformats.org/officeDocument/2006/relationships/chart" Target="../charts/chart251.xml"/><Relationship Id="rId218" Type="http://schemas.openxmlformats.org/officeDocument/2006/relationships/chart" Target="../charts/chart286.xml"/><Relationship Id="rId239" Type="http://schemas.openxmlformats.org/officeDocument/2006/relationships/chart" Target="../charts/chart307.xml"/><Relationship Id="rId250" Type="http://schemas.openxmlformats.org/officeDocument/2006/relationships/chart" Target="../charts/chart318.xml"/><Relationship Id="rId271" Type="http://schemas.openxmlformats.org/officeDocument/2006/relationships/chart" Target="../charts/chart339.xml"/><Relationship Id="rId24" Type="http://schemas.openxmlformats.org/officeDocument/2006/relationships/chart" Target="../charts/chart92.xml"/><Relationship Id="rId45" Type="http://schemas.openxmlformats.org/officeDocument/2006/relationships/chart" Target="../charts/chart113.xml"/><Relationship Id="rId66" Type="http://schemas.openxmlformats.org/officeDocument/2006/relationships/chart" Target="../charts/chart134.xml"/><Relationship Id="rId87" Type="http://schemas.openxmlformats.org/officeDocument/2006/relationships/chart" Target="../charts/chart155.xml"/><Relationship Id="rId110" Type="http://schemas.openxmlformats.org/officeDocument/2006/relationships/chart" Target="../charts/chart178.xml"/><Relationship Id="rId131" Type="http://schemas.openxmlformats.org/officeDocument/2006/relationships/chart" Target="../charts/chart199.xml"/><Relationship Id="rId152" Type="http://schemas.openxmlformats.org/officeDocument/2006/relationships/chart" Target="../charts/chart220.xml"/><Relationship Id="rId173" Type="http://schemas.openxmlformats.org/officeDocument/2006/relationships/chart" Target="../charts/chart241.xml"/><Relationship Id="rId194" Type="http://schemas.openxmlformats.org/officeDocument/2006/relationships/chart" Target="../charts/chart262.xml"/><Relationship Id="rId208" Type="http://schemas.openxmlformats.org/officeDocument/2006/relationships/chart" Target="../charts/chart276.xml"/><Relationship Id="rId229" Type="http://schemas.openxmlformats.org/officeDocument/2006/relationships/chart" Target="../charts/chart297.xml"/><Relationship Id="rId240" Type="http://schemas.openxmlformats.org/officeDocument/2006/relationships/chart" Target="../charts/chart308.xml"/><Relationship Id="rId261" Type="http://schemas.openxmlformats.org/officeDocument/2006/relationships/chart" Target="../charts/chart329.xml"/><Relationship Id="rId14" Type="http://schemas.openxmlformats.org/officeDocument/2006/relationships/chart" Target="../charts/chart82.xml"/><Relationship Id="rId35" Type="http://schemas.openxmlformats.org/officeDocument/2006/relationships/chart" Target="../charts/chart103.xml"/><Relationship Id="rId56" Type="http://schemas.openxmlformats.org/officeDocument/2006/relationships/chart" Target="../charts/chart124.xml"/><Relationship Id="rId77" Type="http://schemas.openxmlformats.org/officeDocument/2006/relationships/chart" Target="../charts/chart145.xml"/><Relationship Id="rId100" Type="http://schemas.openxmlformats.org/officeDocument/2006/relationships/chart" Target="../charts/chart168.xml"/><Relationship Id="rId282" Type="http://schemas.openxmlformats.org/officeDocument/2006/relationships/chart" Target="../charts/chart350.xml"/><Relationship Id="rId8" Type="http://schemas.openxmlformats.org/officeDocument/2006/relationships/chart" Target="../charts/chart76.xml"/><Relationship Id="rId98" Type="http://schemas.openxmlformats.org/officeDocument/2006/relationships/chart" Target="../charts/chart166.xml"/><Relationship Id="rId121" Type="http://schemas.openxmlformats.org/officeDocument/2006/relationships/chart" Target="../charts/chart189.xml"/><Relationship Id="rId142" Type="http://schemas.openxmlformats.org/officeDocument/2006/relationships/chart" Target="../charts/chart210.xml"/><Relationship Id="rId163" Type="http://schemas.openxmlformats.org/officeDocument/2006/relationships/chart" Target="../charts/chart231.xml"/><Relationship Id="rId184" Type="http://schemas.openxmlformats.org/officeDocument/2006/relationships/chart" Target="../charts/chart252.xml"/><Relationship Id="rId219" Type="http://schemas.openxmlformats.org/officeDocument/2006/relationships/chart" Target="../charts/chart287.xml"/><Relationship Id="rId230" Type="http://schemas.openxmlformats.org/officeDocument/2006/relationships/chart" Target="../charts/chart298.xml"/><Relationship Id="rId251" Type="http://schemas.openxmlformats.org/officeDocument/2006/relationships/chart" Target="../charts/chart319.xml"/><Relationship Id="rId25" Type="http://schemas.openxmlformats.org/officeDocument/2006/relationships/chart" Target="../charts/chart93.xml"/><Relationship Id="rId46" Type="http://schemas.openxmlformats.org/officeDocument/2006/relationships/chart" Target="../charts/chart114.xml"/><Relationship Id="rId67" Type="http://schemas.openxmlformats.org/officeDocument/2006/relationships/chart" Target="../charts/chart135.xml"/><Relationship Id="rId272" Type="http://schemas.openxmlformats.org/officeDocument/2006/relationships/chart" Target="../charts/chart340.xml"/><Relationship Id="rId88" Type="http://schemas.openxmlformats.org/officeDocument/2006/relationships/chart" Target="../charts/chart156.xml"/><Relationship Id="rId111" Type="http://schemas.openxmlformats.org/officeDocument/2006/relationships/chart" Target="../charts/chart179.xml"/><Relationship Id="rId132" Type="http://schemas.openxmlformats.org/officeDocument/2006/relationships/chart" Target="../charts/chart200.xml"/><Relationship Id="rId153" Type="http://schemas.openxmlformats.org/officeDocument/2006/relationships/chart" Target="../charts/chart221.xml"/><Relationship Id="rId174" Type="http://schemas.openxmlformats.org/officeDocument/2006/relationships/chart" Target="../charts/chart242.xml"/><Relationship Id="rId195" Type="http://schemas.openxmlformats.org/officeDocument/2006/relationships/chart" Target="../charts/chart263.xml"/><Relationship Id="rId209" Type="http://schemas.openxmlformats.org/officeDocument/2006/relationships/chart" Target="../charts/chart277.xml"/><Relationship Id="rId220" Type="http://schemas.openxmlformats.org/officeDocument/2006/relationships/chart" Target="../charts/chart288.xml"/><Relationship Id="rId241" Type="http://schemas.openxmlformats.org/officeDocument/2006/relationships/chart" Target="../charts/chart309.xml"/><Relationship Id="rId15" Type="http://schemas.openxmlformats.org/officeDocument/2006/relationships/chart" Target="../charts/chart83.xml"/><Relationship Id="rId36" Type="http://schemas.openxmlformats.org/officeDocument/2006/relationships/chart" Target="../charts/chart104.xml"/><Relationship Id="rId57" Type="http://schemas.openxmlformats.org/officeDocument/2006/relationships/chart" Target="../charts/chart125.xml"/><Relationship Id="rId262" Type="http://schemas.openxmlformats.org/officeDocument/2006/relationships/chart" Target="../charts/chart330.xml"/><Relationship Id="rId283" Type="http://schemas.openxmlformats.org/officeDocument/2006/relationships/chart" Target="../charts/chart351.xml"/><Relationship Id="rId78" Type="http://schemas.openxmlformats.org/officeDocument/2006/relationships/chart" Target="../charts/chart146.xml"/><Relationship Id="rId99" Type="http://schemas.openxmlformats.org/officeDocument/2006/relationships/chart" Target="../charts/chart167.xml"/><Relationship Id="rId101" Type="http://schemas.openxmlformats.org/officeDocument/2006/relationships/chart" Target="../charts/chart169.xml"/><Relationship Id="rId122" Type="http://schemas.openxmlformats.org/officeDocument/2006/relationships/chart" Target="../charts/chart190.xml"/><Relationship Id="rId143" Type="http://schemas.openxmlformats.org/officeDocument/2006/relationships/chart" Target="../charts/chart211.xml"/><Relationship Id="rId164" Type="http://schemas.openxmlformats.org/officeDocument/2006/relationships/chart" Target="../charts/chart232.xml"/><Relationship Id="rId185" Type="http://schemas.openxmlformats.org/officeDocument/2006/relationships/chart" Target="../charts/chart253.xml"/><Relationship Id="rId9" Type="http://schemas.openxmlformats.org/officeDocument/2006/relationships/chart" Target="../charts/chart77.xml"/><Relationship Id="rId210" Type="http://schemas.openxmlformats.org/officeDocument/2006/relationships/chart" Target="../charts/chart278.xml"/><Relationship Id="rId26" Type="http://schemas.openxmlformats.org/officeDocument/2006/relationships/chart" Target="../charts/chart94.xml"/><Relationship Id="rId231" Type="http://schemas.openxmlformats.org/officeDocument/2006/relationships/chart" Target="../charts/chart299.xml"/><Relationship Id="rId252" Type="http://schemas.openxmlformats.org/officeDocument/2006/relationships/chart" Target="../charts/chart320.xml"/><Relationship Id="rId273" Type="http://schemas.openxmlformats.org/officeDocument/2006/relationships/chart" Target="../charts/chart341.xml"/><Relationship Id="rId47" Type="http://schemas.openxmlformats.org/officeDocument/2006/relationships/chart" Target="../charts/chart115.xml"/><Relationship Id="rId68" Type="http://schemas.openxmlformats.org/officeDocument/2006/relationships/chart" Target="../charts/chart136.xml"/><Relationship Id="rId89" Type="http://schemas.openxmlformats.org/officeDocument/2006/relationships/chart" Target="../charts/chart157.xml"/><Relationship Id="rId112" Type="http://schemas.openxmlformats.org/officeDocument/2006/relationships/chart" Target="../charts/chart180.xml"/><Relationship Id="rId133" Type="http://schemas.openxmlformats.org/officeDocument/2006/relationships/chart" Target="../charts/chart201.xml"/><Relationship Id="rId154" Type="http://schemas.openxmlformats.org/officeDocument/2006/relationships/chart" Target="../charts/chart222.xml"/><Relationship Id="rId175" Type="http://schemas.openxmlformats.org/officeDocument/2006/relationships/chart" Target="../charts/chart243.xml"/><Relationship Id="rId196" Type="http://schemas.openxmlformats.org/officeDocument/2006/relationships/chart" Target="../charts/chart264.xml"/><Relationship Id="rId200" Type="http://schemas.openxmlformats.org/officeDocument/2006/relationships/chart" Target="../charts/chart268.xml"/><Relationship Id="rId16" Type="http://schemas.openxmlformats.org/officeDocument/2006/relationships/chart" Target="../charts/chart84.xml"/><Relationship Id="rId221" Type="http://schemas.openxmlformats.org/officeDocument/2006/relationships/chart" Target="../charts/chart289.xml"/><Relationship Id="rId242" Type="http://schemas.openxmlformats.org/officeDocument/2006/relationships/chart" Target="../charts/chart310.xml"/><Relationship Id="rId263" Type="http://schemas.openxmlformats.org/officeDocument/2006/relationships/chart" Target="../charts/chart331.xml"/><Relationship Id="rId284" Type="http://schemas.openxmlformats.org/officeDocument/2006/relationships/chart" Target="../charts/chart352.xml"/><Relationship Id="rId37" Type="http://schemas.openxmlformats.org/officeDocument/2006/relationships/chart" Target="../charts/chart105.xml"/><Relationship Id="rId58" Type="http://schemas.openxmlformats.org/officeDocument/2006/relationships/chart" Target="../charts/chart126.xml"/><Relationship Id="rId79" Type="http://schemas.openxmlformats.org/officeDocument/2006/relationships/chart" Target="../charts/chart147.xml"/><Relationship Id="rId102" Type="http://schemas.openxmlformats.org/officeDocument/2006/relationships/chart" Target="../charts/chart170.xml"/><Relationship Id="rId123" Type="http://schemas.openxmlformats.org/officeDocument/2006/relationships/chart" Target="../charts/chart191.xml"/><Relationship Id="rId144" Type="http://schemas.openxmlformats.org/officeDocument/2006/relationships/chart" Target="../charts/chart212.xml"/><Relationship Id="rId90" Type="http://schemas.openxmlformats.org/officeDocument/2006/relationships/chart" Target="../charts/chart158.xml"/><Relationship Id="rId165" Type="http://schemas.openxmlformats.org/officeDocument/2006/relationships/chart" Target="../charts/chart233.xml"/><Relationship Id="rId186" Type="http://schemas.openxmlformats.org/officeDocument/2006/relationships/chart" Target="../charts/chart254.xml"/><Relationship Id="rId211" Type="http://schemas.openxmlformats.org/officeDocument/2006/relationships/chart" Target="../charts/chart279.xml"/><Relationship Id="rId232" Type="http://schemas.openxmlformats.org/officeDocument/2006/relationships/chart" Target="../charts/chart300.xml"/><Relationship Id="rId253" Type="http://schemas.openxmlformats.org/officeDocument/2006/relationships/chart" Target="../charts/chart321.xml"/><Relationship Id="rId274" Type="http://schemas.openxmlformats.org/officeDocument/2006/relationships/chart" Target="../charts/chart342.xml"/><Relationship Id="rId27" Type="http://schemas.openxmlformats.org/officeDocument/2006/relationships/chart" Target="../charts/chart95.xml"/><Relationship Id="rId48" Type="http://schemas.openxmlformats.org/officeDocument/2006/relationships/chart" Target="../charts/chart116.xml"/><Relationship Id="rId69" Type="http://schemas.openxmlformats.org/officeDocument/2006/relationships/chart" Target="../charts/chart137.xml"/><Relationship Id="rId113" Type="http://schemas.openxmlformats.org/officeDocument/2006/relationships/chart" Target="../charts/chart181.xml"/><Relationship Id="rId134" Type="http://schemas.openxmlformats.org/officeDocument/2006/relationships/chart" Target="../charts/chart202.xml"/><Relationship Id="rId80" Type="http://schemas.openxmlformats.org/officeDocument/2006/relationships/chart" Target="../charts/chart148.xml"/><Relationship Id="rId155" Type="http://schemas.openxmlformats.org/officeDocument/2006/relationships/chart" Target="../charts/chart223.xml"/><Relationship Id="rId176" Type="http://schemas.openxmlformats.org/officeDocument/2006/relationships/chart" Target="../charts/chart244.xml"/><Relationship Id="rId197" Type="http://schemas.openxmlformats.org/officeDocument/2006/relationships/chart" Target="../charts/chart265.xml"/><Relationship Id="rId201" Type="http://schemas.openxmlformats.org/officeDocument/2006/relationships/chart" Target="../charts/chart269.xml"/><Relationship Id="rId222" Type="http://schemas.openxmlformats.org/officeDocument/2006/relationships/chart" Target="../charts/chart290.xml"/><Relationship Id="rId243" Type="http://schemas.openxmlformats.org/officeDocument/2006/relationships/chart" Target="../charts/chart311.xml"/><Relationship Id="rId264" Type="http://schemas.openxmlformats.org/officeDocument/2006/relationships/chart" Target="../charts/chart332.xml"/><Relationship Id="rId285" Type="http://schemas.openxmlformats.org/officeDocument/2006/relationships/chart" Target="../charts/chart353.xml"/><Relationship Id="rId17" Type="http://schemas.openxmlformats.org/officeDocument/2006/relationships/chart" Target="../charts/chart85.xml"/><Relationship Id="rId38" Type="http://schemas.openxmlformats.org/officeDocument/2006/relationships/chart" Target="../charts/chart106.xml"/><Relationship Id="rId59" Type="http://schemas.openxmlformats.org/officeDocument/2006/relationships/chart" Target="../charts/chart127.xml"/><Relationship Id="rId103" Type="http://schemas.openxmlformats.org/officeDocument/2006/relationships/chart" Target="../charts/chart171.xml"/><Relationship Id="rId124" Type="http://schemas.openxmlformats.org/officeDocument/2006/relationships/chart" Target="../charts/chart192.xml"/><Relationship Id="rId70" Type="http://schemas.openxmlformats.org/officeDocument/2006/relationships/chart" Target="../charts/chart138.xml"/><Relationship Id="rId91" Type="http://schemas.openxmlformats.org/officeDocument/2006/relationships/chart" Target="../charts/chart159.xml"/><Relationship Id="rId145" Type="http://schemas.openxmlformats.org/officeDocument/2006/relationships/chart" Target="../charts/chart213.xml"/><Relationship Id="rId166" Type="http://schemas.openxmlformats.org/officeDocument/2006/relationships/chart" Target="../charts/chart234.xml"/><Relationship Id="rId187" Type="http://schemas.openxmlformats.org/officeDocument/2006/relationships/chart" Target="../charts/chart255.xml"/><Relationship Id="rId1" Type="http://schemas.openxmlformats.org/officeDocument/2006/relationships/chart" Target="../charts/chart69.xml"/><Relationship Id="rId212" Type="http://schemas.openxmlformats.org/officeDocument/2006/relationships/chart" Target="../charts/chart280.xml"/><Relationship Id="rId233" Type="http://schemas.openxmlformats.org/officeDocument/2006/relationships/chart" Target="../charts/chart301.xml"/><Relationship Id="rId254" Type="http://schemas.openxmlformats.org/officeDocument/2006/relationships/chart" Target="../charts/chart322.xml"/><Relationship Id="rId28" Type="http://schemas.openxmlformats.org/officeDocument/2006/relationships/chart" Target="../charts/chart96.xml"/><Relationship Id="rId49" Type="http://schemas.openxmlformats.org/officeDocument/2006/relationships/chart" Target="../charts/chart117.xml"/><Relationship Id="rId114" Type="http://schemas.openxmlformats.org/officeDocument/2006/relationships/chart" Target="../charts/chart182.xml"/><Relationship Id="rId275" Type="http://schemas.openxmlformats.org/officeDocument/2006/relationships/chart" Target="../charts/chart343.xml"/><Relationship Id="rId60" Type="http://schemas.openxmlformats.org/officeDocument/2006/relationships/chart" Target="../charts/chart128.xml"/><Relationship Id="rId81" Type="http://schemas.openxmlformats.org/officeDocument/2006/relationships/chart" Target="../charts/chart149.xml"/><Relationship Id="rId135" Type="http://schemas.openxmlformats.org/officeDocument/2006/relationships/chart" Target="../charts/chart203.xml"/><Relationship Id="rId156" Type="http://schemas.openxmlformats.org/officeDocument/2006/relationships/chart" Target="../charts/chart224.xml"/><Relationship Id="rId177" Type="http://schemas.openxmlformats.org/officeDocument/2006/relationships/chart" Target="../charts/chart245.xml"/><Relationship Id="rId198" Type="http://schemas.openxmlformats.org/officeDocument/2006/relationships/chart" Target="../charts/chart266.xml"/><Relationship Id="rId202" Type="http://schemas.openxmlformats.org/officeDocument/2006/relationships/chart" Target="../charts/chart270.xml"/><Relationship Id="rId223" Type="http://schemas.openxmlformats.org/officeDocument/2006/relationships/chart" Target="../charts/chart291.xml"/><Relationship Id="rId244" Type="http://schemas.openxmlformats.org/officeDocument/2006/relationships/chart" Target="../charts/chart312.xml"/><Relationship Id="rId18" Type="http://schemas.openxmlformats.org/officeDocument/2006/relationships/chart" Target="../charts/chart86.xml"/><Relationship Id="rId39" Type="http://schemas.openxmlformats.org/officeDocument/2006/relationships/chart" Target="../charts/chart107.xml"/><Relationship Id="rId265" Type="http://schemas.openxmlformats.org/officeDocument/2006/relationships/chart" Target="../charts/chart333.xml"/><Relationship Id="rId286" Type="http://schemas.openxmlformats.org/officeDocument/2006/relationships/chart" Target="../charts/chart354.xml"/><Relationship Id="rId50" Type="http://schemas.openxmlformats.org/officeDocument/2006/relationships/chart" Target="../charts/chart118.xml"/><Relationship Id="rId104" Type="http://schemas.openxmlformats.org/officeDocument/2006/relationships/chart" Target="../charts/chart172.xml"/><Relationship Id="rId125" Type="http://schemas.openxmlformats.org/officeDocument/2006/relationships/chart" Target="../charts/chart193.xml"/><Relationship Id="rId146" Type="http://schemas.openxmlformats.org/officeDocument/2006/relationships/chart" Target="../charts/chart214.xml"/><Relationship Id="rId167" Type="http://schemas.openxmlformats.org/officeDocument/2006/relationships/chart" Target="../charts/chart235.xml"/><Relationship Id="rId188" Type="http://schemas.openxmlformats.org/officeDocument/2006/relationships/chart" Target="../charts/chart256.xml"/><Relationship Id="rId71" Type="http://schemas.openxmlformats.org/officeDocument/2006/relationships/chart" Target="../charts/chart139.xml"/><Relationship Id="rId92" Type="http://schemas.openxmlformats.org/officeDocument/2006/relationships/chart" Target="../charts/chart160.xml"/><Relationship Id="rId213" Type="http://schemas.openxmlformats.org/officeDocument/2006/relationships/chart" Target="../charts/chart281.xml"/><Relationship Id="rId234" Type="http://schemas.openxmlformats.org/officeDocument/2006/relationships/chart" Target="../charts/chart302.xml"/><Relationship Id="rId2" Type="http://schemas.openxmlformats.org/officeDocument/2006/relationships/chart" Target="../charts/chart70.xml"/><Relationship Id="rId29" Type="http://schemas.openxmlformats.org/officeDocument/2006/relationships/chart" Target="../charts/chart97.xml"/><Relationship Id="rId255" Type="http://schemas.openxmlformats.org/officeDocument/2006/relationships/chart" Target="../charts/chart323.xml"/><Relationship Id="rId276" Type="http://schemas.openxmlformats.org/officeDocument/2006/relationships/chart" Target="../charts/chart344.xml"/><Relationship Id="rId40" Type="http://schemas.openxmlformats.org/officeDocument/2006/relationships/chart" Target="../charts/chart108.xml"/><Relationship Id="rId115" Type="http://schemas.openxmlformats.org/officeDocument/2006/relationships/chart" Target="../charts/chart183.xml"/><Relationship Id="rId136" Type="http://schemas.openxmlformats.org/officeDocument/2006/relationships/chart" Target="../charts/chart204.xml"/><Relationship Id="rId157" Type="http://schemas.openxmlformats.org/officeDocument/2006/relationships/chart" Target="../charts/chart225.xml"/><Relationship Id="rId178" Type="http://schemas.openxmlformats.org/officeDocument/2006/relationships/chart" Target="../charts/chart246.xml"/><Relationship Id="rId61" Type="http://schemas.openxmlformats.org/officeDocument/2006/relationships/chart" Target="../charts/chart129.xml"/><Relationship Id="rId82" Type="http://schemas.openxmlformats.org/officeDocument/2006/relationships/chart" Target="../charts/chart150.xml"/><Relationship Id="rId199" Type="http://schemas.openxmlformats.org/officeDocument/2006/relationships/chart" Target="../charts/chart267.xml"/><Relationship Id="rId203" Type="http://schemas.openxmlformats.org/officeDocument/2006/relationships/chart" Target="../charts/chart271.xml"/><Relationship Id="rId19" Type="http://schemas.openxmlformats.org/officeDocument/2006/relationships/chart" Target="../charts/chart87.xml"/><Relationship Id="rId224" Type="http://schemas.openxmlformats.org/officeDocument/2006/relationships/chart" Target="../charts/chart292.xml"/><Relationship Id="rId245" Type="http://schemas.openxmlformats.org/officeDocument/2006/relationships/chart" Target="../charts/chart313.xml"/><Relationship Id="rId266" Type="http://schemas.openxmlformats.org/officeDocument/2006/relationships/chart" Target="../charts/chart334.xml"/><Relationship Id="rId287" Type="http://schemas.openxmlformats.org/officeDocument/2006/relationships/chart" Target="../charts/chart355.xml"/><Relationship Id="rId30" Type="http://schemas.openxmlformats.org/officeDocument/2006/relationships/chart" Target="../charts/chart98.xml"/><Relationship Id="rId105" Type="http://schemas.openxmlformats.org/officeDocument/2006/relationships/chart" Target="../charts/chart173.xml"/><Relationship Id="rId126" Type="http://schemas.openxmlformats.org/officeDocument/2006/relationships/chart" Target="../charts/chart194.xml"/><Relationship Id="rId147" Type="http://schemas.openxmlformats.org/officeDocument/2006/relationships/chart" Target="../charts/chart215.xml"/><Relationship Id="rId168" Type="http://schemas.openxmlformats.org/officeDocument/2006/relationships/chart" Target="../charts/chart236.xml"/><Relationship Id="rId51" Type="http://schemas.openxmlformats.org/officeDocument/2006/relationships/chart" Target="../charts/chart119.xml"/><Relationship Id="rId72" Type="http://schemas.openxmlformats.org/officeDocument/2006/relationships/chart" Target="../charts/chart140.xml"/><Relationship Id="rId93" Type="http://schemas.openxmlformats.org/officeDocument/2006/relationships/chart" Target="../charts/chart161.xml"/><Relationship Id="rId189" Type="http://schemas.openxmlformats.org/officeDocument/2006/relationships/chart" Target="../charts/chart257.xml"/><Relationship Id="rId3" Type="http://schemas.openxmlformats.org/officeDocument/2006/relationships/chart" Target="../charts/chart71.xml"/><Relationship Id="rId214" Type="http://schemas.openxmlformats.org/officeDocument/2006/relationships/chart" Target="../charts/chart282.xml"/><Relationship Id="rId235" Type="http://schemas.openxmlformats.org/officeDocument/2006/relationships/chart" Target="../charts/chart303.xml"/><Relationship Id="rId256" Type="http://schemas.openxmlformats.org/officeDocument/2006/relationships/chart" Target="../charts/chart324.xml"/><Relationship Id="rId277" Type="http://schemas.openxmlformats.org/officeDocument/2006/relationships/chart" Target="../charts/chart345.xml"/><Relationship Id="rId116" Type="http://schemas.openxmlformats.org/officeDocument/2006/relationships/chart" Target="../charts/chart184.xml"/><Relationship Id="rId137" Type="http://schemas.openxmlformats.org/officeDocument/2006/relationships/chart" Target="../charts/chart205.xml"/><Relationship Id="rId158" Type="http://schemas.openxmlformats.org/officeDocument/2006/relationships/chart" Target="../charts/chart226.xml"/><Relationship Id="rId20" Type="http://schemas.openxmlformats.org/officeDocument/2006/relationships/chart" Target="../charts/chart88.xml"/><Relationship Id="rId41" Type="http://schemas.openxmlformats.org/officeDocument/2006/relationships/chart" Target="../charts/chart109.xml"/><Relationship Id="rId62" Type="http://schemas.openxmlformats.org/officeDocument/2006/relationships/chart" Target="../charts/chart130.xml"/><Relationship Id="rId83" Type="http://schemas.openxmlformats.org/officeDocument/2006/relationships/chart" Target="../charts/chart151.xml"/><Relationship Id="rId179" Type="http://schemas.openxmlformats.org/officeDocument/2006/relationships/chart" Target="../charts/chart247.xml"/><Relationship Id="rId190" Type="http://schemas.openxmlformats.org/officeDocument/2006/relationships/chart" Target="../charts/chart258.xml"/><Relationship Id="rId204" Type="http://schemas.openxmlformats.org/officeDocument/2006/relationships/chart" Target="../charts/chart272.xml"/><Relationship Id="rId225" Type="http://schemas.openxmlformats.org/officeDocument/2006/relationships/chart" Target="../charts/chart293.xml"/><Relationship Id="rId246" Type="http://schemas.openxmlformats.org/officeDocument/2006/relationships/chart" Target="../charts/chart314.xml"/><Relationship Id="rId267" Type="http://schemas.openxmlformats.org/officeDocument/2006/relationships/chart" Target="../charts/chart335.xml"/><Relationship Id="rId288" Type="http://schemas.openxmlformats.org/officeDocument/2006/relationships/chart" Target="../charts/chart356.xml"/><Relationship Id="rId106" Type="http://schemas.openxmlformats.org/officeDocument/2006/relationships/chart" Target="../charts/chart174.xml"/><Relationship Id="rId127" Type="http://schemas.openxmlformats.org/officeDocument/2006/relationships/chart" Target="../charts/chart195.xml"/><Relationship Id="rId10" Type="http://schemas.openxmlformats.org/officeDocument/2006/relationships/chart" Target="../charts/chart78.xml"/><Relationship Id="rId31" Type="http://schemas.openxmlformats.org/officeDocument/2006/relationships/chart" Target="../charts/chart99.xml"/><Relationship Id="rId52" Type="http://schemas.openxmlformats.org/officeDocument/2006/relationships/chart" Target="../charts/chart120.xml"/><Relationship Id="rId73" Type="http://schemas.openxmlformats.org/officeDocument/2006/relationships/chart" Target="../charts/chart141.xml"/><Relationship Id="rId94" Type="http://schemas.openxmlformats.org/officeDocument/2006/relationships/chart" Target="../charts/chart162.xml"/><Relationship Id="rId148" Type="http://schemas.openxmlformats.org/officeDocument/2006/relationships/chart" Target="../charts/chart216.xml"/><Relationship Id="rId169" Type="http://schemas.openxmlformats.org/officeDocument/2006/relationships/chart" Target="../charts/chart237.xml"/><Relationship Id="rId4" Type="http://schemas.openxmlformats.org/officeDocument/2006/relationships/chart" Target="../charts/chart72.xml"/><Relationship Id="rId180" Type="http://schemas.openxmlformats.org/officeDocument/2006/relationships/chart" Target="../charts/chart248.xml"/><Relationship Id="rId215" Type="http://schemas.openxmlformats.org/officeDocument/2006/relationships/chart" Target="../charts/chart283.xml"/><Relationship Id="rId236" Type="http://schemas.openxmlformats.org/officeDocument/2006/relationships/chart" Target="../charts/chart304.xml"/><Relationship Id="rId257" Type="http://schemas.openxmlformats.org/officeDocument/2006/relationships/chart" Target="../charts/chart325.xml"/><Relationship Id="rId278" Type="http://schemas.openxmlformats.org/officeDocument/2006/relationships/chart" Target="../charts/chart346.xml"/><Relationship Id="rId42" Type="http://schemas.openxmlformats.org/officeDocument/2006/relationships/chart" Target="../charts/chart110.xml"/><Relationship Id="rId84" Type="http://schemas.openxmlformats.org/officeDocument/2006/relationships/chart" Target="../charts/chart152.xml"/><Relationship Id="rId138" Type="http://schemas.openxmlformats.org/officeDocument/2006/relationships/chart" Target="../charts/chart206.xml"/><Relationship Id="rId191" Type="http://schemas.openxmlformats.org/officeDocument/2006/relationships/chart" Target="../charts/chart259.xml"/><Relationship Id="rId205" Type="http://schemas.openxmlformats.org/officeDocument/2006/relationships/chart" Target="../charts/chart273.xml"/><Relationship Id="rId247" Type="http://schemas.openxmlformats.org/officeDocument/2006/relationships/chart" Target="../charts/chart315.xml"/><Relationship Id="rId107" Type="http://schemas.openxmlformats.org/officeDocument/2006/relationships/chart" Target="../charts/chart175.xml"/><Relationship Id="rId289" Type="http://schemas.openxmlformats.org/officeDocument/2006/relationships/image" Target="../media/image2.png"/><Relationship Id="rId11" Type="http://schemas.openxmlformats.org/officeDocument/2006/relationships/chart" Target="../charts/chart79.xml"/><Relationship Id="rId53" Type="http://schemas.openxmlformats.org/officeDocument/2006/relationships/chart" Target="../charts/chart121.xml"/><Relationship Id="rId149" Type="http://schemas.openxmlformats.org/officeDocument/2006/relationships/chart" Target="../charts/chart217.xml"/><Relationship Id="rId95" Type="http://schemas.openxmlformats.org/officeDocument/2006/relationships/chart" Target="../charts/chart163.xml"/><Relationship Id="rId160" Type="http://schemas.openxmlformats.org/officeDocument/2006/relationships/chart" Target="../charts/chart228.xml"/><Relationship Id="rId216" Type="http://schemas.openxmlformats.org/officeDocument/2006/relationships/chart" Target="../charts/chart284.xml"/><Relationship Id="rId258" Type="http://schemas.openxmlformats.org/officeDocument/2006/relationships/chart" Target="../charts/chart326.xml"/><Relationship Id="rId22" Type="http://schemas.openxmlformats.org/officeDocument/2006/relationships/chart" Target="../charts/chart90.xml"/><Relationship Id="rId64" Type="http://schemas.openxmlformats.org/officeDocument/2006/relationships/chart" Target="../charts/chart132.xml"/><Relationship Id="rId118" Type="http://schemas.openxmlformats.org/officeDocument/2006/relationships/chart" Target="../charts/chart186.xml"/><Relationship Id="rId171" Type="http://schemas.openxmlformats.org/officeDocument/2006/relationships/chart" Target="../charts/chart239.xml"/><Relationship Id="rId227" Type="http://schemas.openxmlformats.org/officeDocument/2006/relationships/chart" Target="../charts/chart295.xml"/></Relationships>
</file>

<file path=xl/drawings/_rels/drawing36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9.xml"/><Relationship Id="rId7" Type="http://schemas.openxmlformats.org/officeDocument/2006/relationships/image" Target="../media/image2.png"/><Relationship Id="rId2" Type="http://schemas.openxmlformats.org/officeDocument/2006/relationships/chart" Target="../charts/chart358.xml"/><Relationship Id="rId1" Type="http://schemas.openxmlformats.org/officeDocument/2006/relationships/chart" Target="../charts/chart357.xml"/><Relationship Id="rId6" Type="http://schemas.openxmlformats.org/officeDocument/2006/relationships/chart" Target="../charts/chart362.xml"/><Relationship Id="rId5" Type="http://schemas.openxmlformats.org/officeDocument/2006/relationships/chart" Target="../charts/chart361.xml"/><Relationship Id="rId4" Type="http://schemas.openxmlformats.org/officeDocument/2006/relationships/chart" Target="../charts/chart360.xml"/></Relationships>
</file>

<file path=xl/drawings/_rels/drawing36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6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6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7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38100</xdr:rowOff>
    </xdr:from>
    <xdr:to>
      <xdr:col>6</xdr:col>
      <xdr:colOff>681534</xdr:colOff>
      <xdr:row>42</xdr:row>
      <xdr:rowOff>152400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0160FC5-6FAC-4068-99FE-2C751634E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8100"/>
          <a:ext cx="5424984" cy="8115300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0</xdr:row>
      <xdr:rowOff>38100</xdr:rowOff>
    </xdr:from>
    <xdr:to>
      <xdr:col>6</xdr:col>
      <xdr:colOff>527520</xdr:colOff>
      <xdr:row>4</xdr:row>
      <xdr:rowOff>48607</xdr:rowOff>
    </xdr:to>
    <xdr:sp macro="" textlink="">
      <xdr:nvSpPr>
        <xdr:cNvPr id="2" name="7 CuadroTexto">
          <a:extLst>
            <a:ext uri="{FF2B5EF4-FFF2-40B4-BE49-F238E27FC236}">
              <a16:creationId xmlns:a16="http://schemas.microsoft.com/office/drawing/2014/main" id="{4FA2FE22-801D-4434-B3E9-1B008D43299D}"/>
            </a:ext>
          </a:extLst>
        </xdr:cNvPr>
        <xdr:cNvSpPr txBox="1">
          <a:spLocks noChangeArrowheads="1"/>
        </xdr:cNvSpPr>
      </xdr:nvSpPr>
      <xdr:spPr bwMode="auto">
        <a:xfrm>
          <a:off x="57150" y="38100"/>
          <a:ext cx="5022997" cy="785422"/>
        </a:xfrm>
        <a:prstGeom prst="rect">
          <a:avLst/>
        </a:prstGeom>
        <a:noFill/>
        <a:ln>
          <a:noFill/>
        </a:ln>
      </xdr:spPr>
      <xdr:txBody>
        <a:bodyPr vertOverflow="clip" wrap="square" lIns="91440" tIns="45720" rIns="91440" bIns="45720" anchor="t"/>
        <a:lstStyle/>
        <a:p>
          <a:pPr algn="l" rtl="0">
            <a:defRPr sz="1000"/>
          </a:pPr>
          <a:r>
            <a:rPr lang="es-MX" sz="1600" b="1" i="0" u="none" strike="noStrike" baseline="0">
              <a:solidFill>
                <a:schemeClr val="bg1"/>
              </a:solidFill>
              <a:latin typeface="Segoe UI Variable Text" pitchFamily="2" charset="0"/>
              <a:cs typeface="Segoe UI" panose="020B0502040204020203" pitchFamily="34" charset="0"/>
            </a:rPr>
            <a:t>MAYO 2023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0E6E766-9B65-4D23-B114-F3B684007B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280D66C-DCCA-405E-B186-2F385011B1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1834547A-47D9-4ACE-9676-D202F4A87C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EC42CE0-C328-4EEA-BB7C-39EFA561CE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15C2B7FB-6D8F-4886-9212-3C0AA9ED52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51FB6685-2B60-4E52-AD3D-515166B176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4BA25592-6A74-44F7-9CF2-BCE9F5CC19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E4DD7523-6832-4085-BFC7-4E3FE1DEA1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E991361D-F2D8-484A-A903-24BDEAF6BB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BCB390BA-585E-4EB6-A6B6-132D639BE7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4A980FFA-367F-459E-8AC9-BDFA52A4FA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03CD0E3-81DD-488E-B31D-C69594B08D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B3D1F9BF-9A54-4EF5-98F9-D04D347243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3C16495F-2E6B-4DFC-98F4-F1D06753C8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65EE1448-7BDE-420C-AF70-D55A4635AC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A49E5FBF-4613-4EAB-B765-52E73C8F83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A0384F5A-6296-415D-A72E-7535DE9884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A98876DB-0FEC-4A4E-8B62-02E628CD76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5F5BFB90-2BF1-46F8-8E08-4D8A72106B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id="{308BE4A9-B73A-49F0-9864-C3961089C7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id="{C82A4BF4-C639-43DE-8E60-AF2D80C625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23" name="Gráfico 22">
          <a:extLst>
            <a:ext uri="{FF2B5EF4-FFF2-40B4-BE49-F238E27FC236}">
              <a16:creationId xmlns:a16="http://schemas.microsoft.com/office/drawing/2014/main" id="{D928E580-4B59-4066-864B-0CF00CEA05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31632CFF-50CF-461D-A28B-ABFADF9D3B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25" name="Gráfico 24">
          <a:extLst>
            <a:ext uri="{FF2B5EF4-FFF2-40B4-BE49-F238E27FC236}">
              <a16:creationId xmlns:a16="http://schemas.microsoft.com/office/drawing/2014/main" id="{B5D72A4A-0C74-438D-A9AD-79B93E6E37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26" name="Gráfico 25">
          <a:extLst>
            <a:ext uri="{FF2B5EF4-FFF2-40B4-BE49-F238E27FC236}">
              <a16:creationId xmlns:a16="http://schemas.microsoft.com/office/drawing/2014/main" id="{2A686BDD-75B0-4393-B1BB-3B4CD1830E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27" name="Gráfico 26">
          <a:extLst>
            <a:ext uri="{FF2B5EF4-FFF2-40B4-BE49-F238E27FC236}">
              <a16:creationId xmlns:a16="http://schemas.microsoft.com/office/drawing/2014/main" id="{FB791D02-1748-46B9-8A2C-03B732012B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28" name="Gráfico 27">
          <a:extLst>
            <a:ext uri="{FF2B5EF4-FFF2-40B4-BE49-F238E27FC236}">
              <a16:creationId xmlns:a16="http://schemas.microsoft.com/office/drawing/2014/main" id="{5500CE5E-AA7F-40E1-9CFB-DF90C11D22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29" name="Gráfico 28">
          <a:extLst>
            <a:ext uri="{FF2B5EF4-FFF2-40B4-BE49-F238E27FC236}">
              <a16:creationId xmlns:a16="http://schemas.microsoft.com/office/drawing/2014/main" id="{DC23032E-1AE9-4676-B714-E0A8212890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30" name="Gráfico 29">
          <a:extLst>
            <a:ext uri="{FF2B5EF4-FFF2-40B4-BE49-F238E27FC236}">
              <a16:creationId xmlns:a16="http://schemas.microsoft.com/office/drawing/2014/main" id="{A3FC4D0B-F7EC-452A-A550-5CDDB6759D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31" name="Gráfico 30">
          <a:extLst>
            <a:ext uri="{FF2B5EF4-FFF2-40B4-BE49-F238E27FC236}">
              <a16:creationId xmlns:a16="http://schemas.microsoft.com/office/drawing/2014/main" id="{46457701-1E7B-4024-BFBC-DC9A1CB624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32" name="Gráfico 31">
          <a:extLst>
            <a:ext uri="{FF2B5EF4-FFF2-40B4-BE49-F238E27FC236}">
              <a16:creationId xmlns:a16="http://schemas.microsoft.com/office/drawing/2014/main" id="{F9A958CA-E0C6-45C9-9947-A145EA159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33" name="Gráfico 32">
          <a:extLst>
            <a:ext uri="{FF2B5EF4-FFF2-40B4-BE49-F238E27FC236}">
              <a16:creationId xmlns:a16="http://schemas.microsoft.com/office/drawing/2014/main" id="{37F88483-B428-4BC2-9E00-21647563D0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34" name="Gráfico 33">
          <a:extLst>
            <a:ext uri="{FF2B5EF4-FFF2-40B4-BE49-F238E27FC236}">
              <a16:creationId xmlns:a16="http://schemas.microsoft.com/office/drawing/2014/main" id="{619297FB-02D8-4D73-8B37-DC65A80B8C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35" name="Gráfico 34">
          <a:extLst>
            <a:ext uri="{FF2B5EF4-FFF2-40B4-BE49-F238E27FC236}">
              <a16:creationId xmlns:a16="http://schemas.microsoft.com/office/drawing/2014/main" id="{3462064B-5D0A-4DFE-B55E-BCA56C4B03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36" name="Gráfico 35">
          <a:extLst>
            <a:ext uri="{FF2B5EF4-FFF2-40B4-BE49-F238E27FC236}">
              <a16:creationId xmlns:a16="http://schemas.microsoft.com/office/drawing/2014/main" id="{CA4B389C-C962-446B-9422-A809A483C4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37" name="Gráfico 36">
          <a:extLst>
            <a:ext uri="{FF2B5EF4-FFF2-40B4-BE49-F238E27FC236}">
              <a16:creationId xmlns:a16="http://schemas.microsoft.com/office/drawing/2014/main" id="{9CB0E8FF-B60A-4CFB-96EC-C2D1D5CEE7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38" name="Gráfico 37">
          <a:extLst>
            <a:ext uri="{FF2B5EF4-FFF2-40B4-BE49-F238E27FC236}">
              <a16:creationId xmlns:a16="http://schemas.microsoft.com/office/drawing/2014/main" id="{38A5B0DE-1C89-41C2-A6F2-1850BBC38E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39" name="Gráfico 38">
          <a:extLst>
            <a:ext uri="{FF2B5EF4-FFF2-40B4-BE49-F238E27FC236}">
              <a16:creationId xmlns:a16="http://schemas.microsoft.com/office/drawing/2014/main" id="{BA6625B0-26AD-46AC-A424-3D66BDA2C4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40" name="Gráfico 39">
          <a:extLst>
            <a:ext uri="{FF2B5EF4-FFF2-40B4-BE49-F238E27FC236}">
              <a16:creationId xmlns:a16="http://schemas.microsoft.com/office/drawing/2014/main" id="{F722AC2D-EDC5-4058-BB8A-353E64A7EE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41" name="Gráfico 40">
          <a:extLst>
            <a:ext uri="{FF2B5EF4-FFF2-40B4-BE49-F238E27FC236}">
              <a16:creationId xmlns:a16="http://schemas.microsoft.com/office/drawing/2014/main" id="{C511EB70-E9D5-4A7F-917C-125F7E90E3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42" name="Gráfico 41">
          <a:extLst>
            <a:ext uri="{FF2B5EF4-FFF2-40B4-BE49-F238E27FC236}">
              <a16:creationId xmlns:a16="http://schemas.microsoft.com/office/drawing/2014/main" id="{1807E1CC-34C3-40C3-87D9-F034A4880A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43" name="Gráfico 42">
          <a:extLst>
            <a:ext uri="{FF2B5EF4-FFF2-40B4-BE49-F238E27FC236}">
              <a16:creationId xmlns:a16="http://schemas.microsoft.com/office/drawing/2014/main" id="{EE8B5018-D510-43BD-BC0C-240EBC576D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44" name="Gráfico 43">
          <a:extLst>
            <a:ext uri="{FF2B5EF4-FFF2-40B4-BE49-F238E27FC236}">
              <a16:creationId xmlns:a16="http://schemas.microsoft.com/office/drawing/2014/main" id="{6F92D412-E105-4DB9-A039-AFBE93BE20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45" name="Gráfico 44">
          <a:extLst>
            <a:ext uri="{FF2B5EF4-FFF2-40B4-BE49-F238E27FC236}">
              <a16:creationId xmlns:a16="http://schemas.microsoft.com/office/drawing/2014/main" id="{7360D360-C226-4D22-B9F8-82750AC230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46" name="Gráfico 45">
          <a:extLst>
            <a:ext uri="{FF2B5EF4-FFF2-40B4-BE49-F238E27FC236}">
              <a16:creationId xmlns:a16="http://schemas.microsoft.com/office/drawing/2014/main" id="{C479E3AC-5355-44A9-9728-E2DF943234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47" name="Gráfico 46">
          <a:extLst>
            <a:ext uri="{FF2B5EF4-FFF2-40B4-BE49-F238E27FC236}">
              <a16:creationId xmlns:a16="http://schemas.microsoft.com/office/drawing/2014/main" id="{3997D2ED-8C4D-4085-9112-8A719D596B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48" name="Gráfico 47">
          <a:extLst>
            <a:ext uri="{FF2B5EF4-FFF2-40B4-BE49-F238E27FC236}">
              <a16:creationId xmlns:a16="http://schemas.microsoft.com/office/drawing/2014/main" id="{E197FF19-238E-462C-A06E-F780612C8F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49" name="Gráfico 48">
          <a:extLst>
            <a:ext uri="{FF2B5EF4-FFF2-40B4-BE49-F238E27FC236}">
              <a16:creationId xmlns:a16="http://schemas.microsoft.com/office/drawing/2014/main" id="{E41DEDC9-9B2D-414C-AF41-9E9D109502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50" name="Gráfico 49">
          <a:extLst>
            <a:ext uri="{FF2B5EF4-FFF2-40B4-BE49-F238E27FC236}">
              <a16:creationId xmlns:a16="http://schemas.microsoft.com/office/drawing/2014/main" id="{6A8DE893-5E9E-4AC5-A422-5F4ABD43A9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51" name="Gráfico 50">
          <a:extLst>
            <a:ext uri="{FF2B5EF4-FFF2-40B4-BE49-F238E27FC236}">
              <a16:creationId xmlns:a16="http://schemas.microsoft.com/office/drawing/2014/main" id="{46924F31-0231-49B3-AD74-B108C5A4AC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52" name="Gráfico 51">
          <a:extLst>
            <a:ext uri="{FF2B5EF4-FFF2-40B4-BE49-F238E27FC236}">
              <a16:creationId xmlns:a16="http://schemas.microsoft.com/office/drawing/2014/main" id="{5E6EB808-F3AE-45F9-AA18-176980D884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53" name="Gráfico 52">
          <a:extLst>
            <a:ext uri="{FF2B5EF4-FFF2-40B4-BE49-F238E27FC236}">
              <a16:creationId xmlns:a16="http://schemas.microsoft.com/office/drawing/2014/main" id="{2475D9CA-3BAE-4A64-A20F-90C64CEABB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54" name="Gráfico 53">
          <a:extLst>
            <a:ext uri="{FF2B5EF4-FFF2-40B4-BE49-F238E27FC236}">
              <a16:creationId xmlns:a16="http://schemas.microsoft.com/office/drawing/2014/main" id="{A19D3A63-CCA6-4F82-99E2-7873076BB9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55" name="Gráfico 54">
          <a:extLst>
            <a:ext uri="{FF2B5EF4-FFF2-40B4-BE49-F238E27FC236}">
              <a16:creationId xmlns:a16="http://schemas.microsoft.com/office/drawing/2014/main" id="{1E8EDC63-5935-483B-AF0E-CFC83CF854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56" name="Gráfico 55">
          <a:extLst>
            <a:ext uri="{FF2B5EF4-FFF2-40B4-BE49-F238E27FC236}">
              <a16:creationId xmlns:a16="http://schemas.microsoft.com/office/drawing/2014/main" id="{5DF8986E-7B04-478C-9694-301C1B921B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57" name="Gráfico 56">
          <a:extLst>
            <a:ext uri="{FF2B5EF4-FFF2-40B4-BE49-F238E27FC236}">
              <a16:creationId xmlns:a16="http://schemas.microsoft.com/office/drawing/2014/main" id="{0EEDEF84-91F1-4D72-90D2-1F5BF097BB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58" name="Gráfico 57">
          <a:extLst>
            <a:ext uri="{FF2B5EF4-FFF2-40B4-BE49-F238E27FC236}">
              <a16:creationId xmlns:a16="http://schemas.microsoft.com/office/drawing/2014/main" id="{DEC3CD44-F24E-438B-92C1-F8206131D3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59" name="Gráfico 58">
          <a:extLst>
            <a:ext uri="{FF2B5EF4-FFF2-40B4-BE49-F238E27FC236}">
              <a16:creationId xmlns:a16="http://schemas.microsoft.com/office/drawing/2014/main" id="{3A0D82D0-9C95-4672-9DE0-ABB86C764A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60" name="Gráfico 59">
          <a:extLst>
            <a:ext uri="{FF2B5EF4-FFF2-40B4-BE49-F238E27FC236}">
              <a16:creationId xmlns:a16="http://schemas.microsoft.com/office/drawing/2014/main" id="{6C691308-364F-4C04-8EF5-7EC43EE0FD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61" name="Gráfico 60">
          <a:extLst>
            <a:ext uri="{FF2B5EF4-FFF2-40B4-BE49-F238E27FC236}">
              <a16:creationId xmlns:a16="http://schemas.microsoft.com/office/drawing/2014/main" id="{ED44A67F-5D11-4701-82C8-7D86DF37D4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62" name="Gráfico 61">
          <a:extLst>
            <a:ext uri="{FF2B5EF4-FFF2-40B4-BE49-F238E27FC236}">
              <a16:creationId xmlns:a16="http://schemas.microsoft.com/office/drawing/2014/main" id="{FE2F34FA-B341-4399-A7D4-F80CD6DAEB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63" name="Gráfico 62">
          <a:extLst>
            <a:ext uri="{FF2B5EF4-FFF2-40B4-BE49-F238E27FC236}">
              <a16:creationId xmlns:a16="http://schemas.microsoft.com/office/drawing/2014/main" id="{72618A95-E3C0-48F7-97C7-4FE73C235B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64" name="Gráfico 63">
          <a:extLst>
            <a:ext uri="{FF2B5EF4-FFF2-40B4-BE49-F238E27FC236}">
              <a16:creationId xmlns:a16="http://schemas.microsoft.com/office/drawing/2014/main" id="{35665074-92EC-4821-9891-0E7A034211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65" name="Gráfico 64">
          <a:extLst>
            <a:ext uri="{FF2B5EF4-FFF2-40B4-BE49-F238E27FC236}">
              <a16:creationId xmlns:a16="http://schemas.microsoft.com/office/drawing/2014/main" id="{C679C3F3-8960-4FC8-9714-C0AA897FED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66" name="Gráfico 65">
          <a:extLst>
            <a:ext uri="{FF2B5EF4-FFF2-40B4-BE49-F238E27FC236}">
              <a16:creationId xmlns:a16="http://schemas.microsoft.com/office/drawing/2014/main" id="{9C74C954-01B4-4CAE-9513-3FB245286D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67" name="Gráfico 66">
          <a:extLst>
            <a:ext uri="{FF2B5EF4-FFF2-40B4-BE49-F238E27FC236}">
              <a16:creationId xmlns:a16="http://schemas.microsoft.com/office/drawing/2014/main" id="{1542D0E2-00D1-42ED-B41A-48C9453B94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1</xdr:col>
      <xdr:colOff>0</xdr:colOff>
      <xdr:row>17</xdr:row>
      <xdr:rowOff>13854</xdr:rowOff>
    </xdr:from>
    <xdr:to>
      <xdr:col>7</xdr:col>
      <xdr:colOff>0</xdr:colOff>
      <xdr:row>33</xdr:row>
      <xdr:rowOff>13854</xdr:rowOff>
    </xdr:to>
    <xdr:graphicFrame macro="">
      <xdr:nvGraphicFramePr>
        <xdr:cNvPr id="68" name="Gráfico 67">
          <a:extLst>
            <a:ext uri="{FF2B5EF4-FFF2-40B4-BE49-F238E27FC236}">
              <a16:creationId xmlns:a16="http://schemas.microsoft.com/office/drawing/2014/main" id="{EA4782AB-6BD1-4612-B273-DA1D3F2C5B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  <xdr:twoCellAnchor>
    <xdr:from>
      <xdr:col>1</xdr:col>
      <xdr:colOff>0</xdr:colOff>
      <xdr:row>45</xdr:row>
      <xdr:rowOff>0</xdr:rowOff>
    </xdr:from>
    <xdr:to>
      <xdr:col>7</xdr:col>
      <xdr:colOff>0</xdr:colOff>
      <xdr:row>61</xdr:row>
      <xdr:rowOff>0</xdr:rowOff>
    </xdr:to>
    <xdr:graphicFrame macro="">
      <xdr:nvGraphicFramePr>
        <xdr:cNvPr id="69" name="Gráfico 68">
          <a:extLst>
            <a:ext uri="{FF2B5EF4-FFF2-40B4-BE49-F238E27FC236}">
              <a16:creationId xmlns:a16="http://schemas.microsoft.com/office/drawing/2014/main" id="{8D4A6294-89FA-475A-AB76-EB5CEE7DBB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8"/>
        </a:graphicData>
      </a:graphic>
    </xdr:graphicFrame>
    <xdr:clientData/>
  </xdr:twoCellAnchor>
  <xdr:twoCellAnchor editAs="oneCell">
    <xdr:from>
      <xdr:col>3</xdr:col>
      <xdr:colOff>1857375</xdr:colOff>
      <xdr:row>0</xdr:row>
      <xdr:rowOff>1</xdr:rowOff>
    </xdr:from>
    <xdr:to>
      <xdr:col>7</xdr:col>
      <xdr:colOff>0</xdr:colOff>
      <xdr:row>1</xdr:row>
      <xdr:rowOff>13421</xdr:rowOff>
    </xdr:to>
    <xdr:pic>
      <xdr:nvPicPr>
        <xdr:cNvPr id="73" name="Imagen 72">
          <a:extLst>
            <a:ext uri="{FF2B5EF4-FFF2-40B4-BE49-F238E27FC236}">
              <a16:creationId xmlns:a16="http://schemas.microsoft.com/office/drawing/2014/main" id="{B757EFEF-BD20-8C53-8599-ADEF4BB95A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6153150" y="1"/>
          <a:ext cx="3190875" cy="944489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204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307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1638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1740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2150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2252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2560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2662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2969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3072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3379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3481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3788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3891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4198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4300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4608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4710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5017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5120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5427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5529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5836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5939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6553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6656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7270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7372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7987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8089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8396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8499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8806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8908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9216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9318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9625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9728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10035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10137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10444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10547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10854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10956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11264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11366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11878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11980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14643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14745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17305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17408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19968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20070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22630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22732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25292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25395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27955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28057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30617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30720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33280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33382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35942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36044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0.0708</cdr:y>
    </cdr:to>
    <cdr:sp macro="" textlink="">
      <cdr:nvSpPr>
        <cdr:cNvPr id="44544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7858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0.07123</cdr:y>
    </cdr:to>
    <cdr:sp macro="" textlink="">
      <cdr:nvSpPr>
        <cdr:cNvPr id="44646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7858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</xdr:colOff>
      <xdr:row>0</xdr:row>
      <xdr:rowOff>0</xdr:rowOff>
    </xdr:from>
    <xdr:to>
      <xdr:col>5</xdr:col>
      <xdr:colOff>19050</xdr:colOff>
      <xdr:row>1</xdr:row>
      <xdr:rowOff>13420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8845A3D-5B21-4534-8450-9671289753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38975" y="0"/>
          <a:ext cx="3190875" cy="946870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FFA9D2C-92CE-4AB8-A544-5FD4A78B87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1791558-1566-4235-BABD-05F179CFB3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4ED91A6-20D6-49E6-A21D-4616BD5D19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9BC61C7-8BE5-4D0D-8160-0B5B865DC3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1F40F310-71F5-456D-ACD5-40AE46BB53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D16E3F62-92C4-4BB7-8CC4-9CED9B7778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6EE6A2A1-8B56-450B-A9C5-E814B537A2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73A1E9FF-43D9-412A-AB6F-FBD250ABC1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E1F4CF6F-8102-45E3-AAB5-668D63CBED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669C9550-ED3B-4FB9-A10A-963113A9B3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BAB3A6F8-E100-4925-8026-35FF11CDBD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64D47A03-ADC2-4FE4-9D72-6A3D604CFE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9A305802-B627-48B7-BBCE-728581EC21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0E32C429-8318-4687-9685-C4C3C63DE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A53C966E-F1F5-4735-827C-DC392DA354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B4C16C21-F01D-4C72-9D7F-6DC2918A36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445913F8-E0FA-4D9E-98F2-7B7C3C11A3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83461827-01BA-4321-BE6B-5F74156FEB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C2EF8A26-9D87-4A0C-AF3B-63D0B95D00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id="{EAA47EE1-1FE0-4142-8F06-3B0211A634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id="{7472A3EF-789F-4F59-9003-356BF9DCB2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3" name="Gráfico 22">
          <a:extLst>
            <a:ext uri="{FF2B5EF4-FFF2-40B4-BE49-F238E27FC236}">
              <a16:creationId xmlns:a16="http://schemas.microsoft.com/office/drawing/2014/main" id="{CB809967-1BE7-4B7D-886E-23096290B1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DFF736FF-7435-4A51-96BB-721F71348C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5" name="Gráfico 24">
          <a:extLst>
            <a:ext uri="{FF2B5EF4-FFF2-40B4-BE49-F238E27FC236}">
              <a16:creationId xmlns:a16="http://schemas.microsoft.com/office/drawing/2014/main" id="{B44A733F-809C-4436-850E-E6B12C154A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6" name="Gráfico 25">
          <a:extLst>
            <a:ext uri="{FF2B5EF4-FFF2-40B4-BE49-F238E27FC236}">
              <a16:creationId xmlns:a16="http://schemas.microsoft.com/office/drawing/2014/main" id="{98EA5D59-54F1-4896-B2C7-4682C9E377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7" name="Gráfico 26">
          <a:extLst>
            <a:ext uri="{FF2B5EF4-FFF2-40B4-BE49-F238E27FC236}">
              <a16:creationId xmlns:a16="http://schemas.microsoft.com/office/drawing/2014/main" id="{F63C4225-016D-4BC6-8378-1089D6DA39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8" name="Gráfico 27">
          <a:extLst>
            <a:ext uri="{FF2B5EF4-FFF2-40B4-BE49-F238E27FC236}">
              <a16:creationId xmlns:a16="http://schemas.microsoft.com/office/drawing/2014/main" id="{8BEE833E-6F94-4249-A42C-580E1FA2B6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9" name="Gráfico 28">
          <a:extLst>
            <a:ext uri="{FF2B5EF4-FFF2-40B4-BE49-F238E27FC236}">
              <a16:creationId xmlns:a16="http://schemas.microsoft.com/office/drawing/2014/main" id="{2C9C1380-4F58-4EB0-963E-0583C916F9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30" name="Gráfico 29">
          <a:extLst>
            <a:ext uri="{FF2B5EF4-FFF2-40B4-BE49-F238E27FC236}">
              <a16:creationId xmlns:a16="http://schemas.microsoft.com/office/drawing/2014/main" id="{40AA59E1-5491-4029-AC8C-3AC4E512D5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31" name="Gráfico 30">
          <a:extLst>
            <a:ext uri="{FF2B5EF4-FFF2-40B4-BE49-F238E27FC236}">
              <a16:creationId xmlns:a16="http://schemas.microsoft.com/office/drawing/2014/main" id="{8C3B6B5F-B601-4413-B361-23184C817E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32" name="Gráfico 31">
          <a:extLst>
            <a:ext uri="{FF2B5EF4-FFF2-40B4-BE49-F238E27FC236}">
              <a16:creationId xmlns:a16="http://schemas.microsoft.com/office/drawing/2014/main" id="{61BCDCA0-07B6-4805-B29D-20F17D756B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33" name="Gráfico 32">
          <a:extLst>
            <a:ext uri="{FF2B5EF4-FFF2-40B4-BE49-F238E27FC236}">
              <a16:creationId xmlns:a16="http://schemas.microsoft.com/office/drawing/2014/main" id="{F254B9FD-2C97-4D0C-9E03-45CC123A39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34" name="Gráfico 33">
          <a:extLst>
            <a:ext uri="{FF2B5EF4-FFF2-40B4-BE49-F238E27FC236}">
              <a16:creationId xmlns:a16="http://schemas.microsoft.com/office/drawing/2014/main" id="{A822AF80-230F-4287-A56A-97CC5BE565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35" name="Gráfico 34">
          <a:extLst>
            <a:ext uri="{FF2B5EF4-FFF2-40B4-BE49-F238E27FC236}">
              <a16:creationId xmlns:a16="http://schemas.microsoft.com/office/drawing/2014/main" id="{4EAE0C80-6E89-49A7-AA7A-A4DBD929D9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36" name="Gráfico 35">
          <a:extLst>
            <a:ext uri="{FF2B5EF4-FFF2-40B4-BE49-F238E27FC236}">
              <a16:creationId xmlns:a16="http://schemas.microsoft.com/office/drawing/2014/main" id="{1B9A293D-9A68-42EB-839B-59D8FAD76E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37" name="Gráfico 36">
          <a:extLst>
            <a:ext uri="{FF2B5EF4-FFF2-40B4-BE49-F238E27FC236}">
              <a16:creationId xmlns:a16="http://schemas.microsoft.com/office/drawing/2014/main" id="{FB3A8328-318C-442B-9393-97D17D00A0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38" name="Gráfico 37">
          <a:extLst>
            <a:ext uri="{FF2B5EF4-FFF2-40B4-BE49-F238E27FC236}">
              <a16:creationId xmlns:a16="http://schemas.microsoft.com/office/drawing/2014/main" id="{D080C61F-7DEB-4633-A8A1-09DBB341D4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39" name="Gráfico 38">
          <a:extLst>
            <a:ext uri="{FF2B5EF4-FFF2-40B4-BE49-F238E27FC236}">
              <a16:creationId xmlns:a16="http://schemas.microsoft.com/office/drawing/2014/main" id="{744E8EE3-669F-4809-8FC6-418E6CE338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40" name="Gráfico 39">
          <a:extLst>
            <a:ext uri="{FF2B5EF4-FFF2-40B4-BE49-F238E27FC236}">
              <a16:creationId xmlns:a16="http://schemas.microsoft.com/office/drawing/2014/main" id="{35837BE0-4171-4C50-8B76-D7D33BCCF8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41" name="Gráfico 40">
          <a:extLst>
            <a:ext uri="{FF2B5EF4-FFF2-40B4-BE49-F238E27FC236}">
              <a16:creationId xmlns:a16="http://schemas.microsoft.com/office/drawing/2014/main" id="{161F713C-E59C-49CA-BCEE-22625874BC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42" name="Gráfico 41">
          <a:extLst>
            <a:ext uri="{FF2B5EF4-FFF2-40B4-BE49-F238E27FC236}">
              <a16:creationId xmlns:a16="http://schemas.microsoft.com/office/drawing/2014/main" id="{FB26D753-C1E8-4CB2-A15F-96A6D1C2CE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43" name="Gráfico 42">
          <a:extLst>
            <a:ext uri="{FF2B5EF4-FFF2-40B4-BE49-F238E27FC236}">
              <a16:creationId xmlns:a16="http://schemas.microsoft.com/office/drawing/2014/main" id="{3D88765C-C0D1-4C57-838E-DA8628546F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44" name="Gráfico 43">
          <a:extLst>
            <a:ext uri="{FF2B5EF4-FFF2-40B4-BE49-F238E27FC236}">
              <a16:creationId xmlns:a16="http://schemas.microsoft.com/office/drawing/2014/main" id="{BD642786-3EB5-464B-825D-2B0C402646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45" name="Gráfico 44">
          <a:extLst>
            <a:ext uri="{FF2B5EF4-FFF2-40B4-BE49-F238E27FC236}">
              <a16:creationId xmlns:a16="http://schemas.microsoft.com/office/drawing/2014/main" id="{A7D1C87E-68CE-410E-AF84-238F435B53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46" name="Gráfico 45">
          <a:extLst>
            <a:ext uri="{FF2B5EF4-FFF2-40B4-BE49-F238E27FC236}">
              <a16:creationId xmlns:a16="http://schemas.microsoft.com/office/drawing/2014/main" id="{59BC6F21-918B-435A-A304-5F029C185D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47" name="Gráfico 46">
          <a:extLst>
            <a:ext uri="{FF2B5EF4-FFF2-40B4-BE49-F238E27FC236}">
              <a16:creationId xmlns:a16="http://schemas.microsoft.com/office/drawing/2014/main" id="{DB177F56-4D75-4F5E-A17B-04D849A153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48" name="Gráfico 47">
          <a:extLst>
            <a:ext uri="{FF2B5EF4-FFF2-40B4-BE49-F238E27FC236}">
              <a16:creationId xmlns:a16="http://schemas.microsoft.com/office/drawing/2014/main" id="{ECD7DB55-BA31-4441-80DA-1498DABEBC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49" name="Gráfico 48">
          <a:extLst>
            <a:ext uri="{FF2B5EF4-FFF2-40B4-BE49-F238E27FC236}">
              <a16:creationId xmlns:a16="http://schemas.microsoft.com/office/drawing/2014/main" id="{86DB80C0-4159-46CA-A540-E455EDA694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50" name="Gráfico 49">
          <a:extLst>
            <a:ext uri="{FF2B5EF4-FFF2-40B4-BE49-F238E27FC236}">
              <a16:creationId xmlns:a16="http://schemas.microsoft.com/office/drawing/2014/main" id="{A62438D7-4238-4ABC-AD84-35D7BBB7F0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51" name="Gráfico 50">
          <a:extLst>
            <a:ext uri="{FF2B5EF4-FFF2-40B4-BE49-F238E27FC236}">
              <a16:creationId xmlns:a16="http://schemas.microsoft.com/office/drawing/2014/main" id="{5E33E1E9-FF88-4395-A6DB-47FA8E4DAA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52" name="Gráfico 51">
          <a:extLst>
            <a:ext uri="{FF2B5EF4-FFF2-40B4-BE49-F238E27FC236}">
              <a16:creationId xmlns:a16="http://schemas.microsoft.com/office/drawing/2014/main" id="{51C84DC6-0FE3-42DD-BDB7-118003D525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53" name="Gráfico 52">
          <a:extLst>
            <a:ext uri="{FF2B5EF4-FFF2-40B4-BE49-F238E27FC236}">
              <a16:creationId xmlns:a16="http://schemas.microsoft.com/office/drawing/2014/main" id="{D6284128-6903-4DFB-BE2D-A82D1B9E4D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54" name="Gráfico 53">
          <a:extLst>
            <a:ext uri="{FF2B5EF4-FFF2-40B4-BE49-F238E27FC236}">
              <a16:creationId xmlns:a16="http://schemas.microsoft.com/office/drawing/2014/main" id="{BF150DAB-89F5-42B3-8C53-5005605DDD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55" name="Gráfico 54">
          <a:extLst>
            <a:ext uri="{FF2B5EF4-FFF2-40B4-BE49-F238E27FC236}">
              <a16:creationId xmlns:a16="http://schemas.microsoft.com/office/drawing/2014/main" id="{48336C2F-0673-453E-9938-BFB9F6609A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56" name="Gráfico 55">
          <a:extLst>
            <a:ext uri="{FF2B5EF4-FFF2-40B4-BE49-F238E27FC236}">
              <a16:creationId xmlns:a16="http://schemas.microsoft.com/office/drawing/2014/main" id="{90D7F1B0-C384-4FAB-9A4A-C26BE99EA2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57" name="Gráfico 56">
          <a:extLst>
            <a:ext uri="{FF2B5EF4-FFF2-40B4-BE49-F238E27FC236}">
              <a16:creationId xmlns:a16="http://schemas.microsoft.com/office/drawing/2014/main" id="{9276829B-D6B6-4812-8EDC-2D17021C40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58" name="Gráfico 57">
          <a:extLst>
            <a:ext uri="{FF2B5EF4-FFF2-40B4-BE49-F238E27FC236}">
              <a16:creationId xmlns:a16="http://schemas.microsoft.com/office/drawing/2014/main" id="{6B0E75CF-8A33-4681-BA70-0F6EAE764A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59" name="Gráfico 58">
          <a:extLst>
            <a:ext uri="{FF2B5EF4-FFF2-40B4-BE49-F238E27FC236}">
              <a16:creationId xmlns:a16="http://schemas.microsoft.com/office/drawing/2014/main" id="{70351044-ED6B-4403-854B-3ED11E6BFA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60" name="Gráfico 59">
          <a:extLst>
            <a:ext uri="{FF2B5EF4-FFF2-40B4-BE49-F238E27FC236}">
              <a16:creationId xmlns:a16="http://schemas.microsoft.com/office/drawing/2014/main" id="{3BDD57FD-7B53-4092-9104-0F99AB8517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61" name="Gráfico 60">
          <a:extLst>
            <a:ext uri="{FF2B5EF4-FFF2-40B4-BE49-F238E27FC236}">
              <a16:creationId xmlns:a16="http://schemas.microsoft.com/office/drawing/2014/main" id="{FC849308-13A4-4A83-9D1E-A7BD1A720A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62" name="Gráfico 61">
          <a:extLst>
            <a:ext uri="{FF2B5EF4-FFF2-40B4-BE49-F238E27FC236}">
              <a16:creationId xmlns:a16="http://schemas.microsoft.com/office/drawing/2014/main" id="{8738EC63-7FDF-43B9-86BA-33219DCDC4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63" name="Gráfico 62">
          <a:extLst>
            <a:ext uri="{FF2B5EF4-FFF2-40B4-BE49-F238E27FC236}">
              <a16:creationId xmlns:a16="http://schemas.microsoft.com/office/drawing/2014/main" id="{F3F1D371-EC13-461A-B354-A473A82883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64" name="Gráfico 63">
          <a:extLst>
            <a:ext uri="{FF2B5EF4-FFF2-40B4-BE49-F238E27FC236}">
              <a16:creationId xmlns:a16="http://schemas.microsoft.com/office/drawing/2014/main" id="{1CA4DE15-4D50-4C68-B829-3CD8A6FCC1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65" name="Gráfico 64">
          <a:extLst>
            <a:ext uri="{FF2B5EF4-FFF2-40B4-BE49-F238E27FC236}">
              <a16:creationId xmlns:a16="http://schemas.microsoft.com/office/drawing/2014/main" id="{B40AF9A5-6C73-4017-A2E6-C950D256DB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66" name="Gráfico 65">
          <a:extLst>
            <a:ext uri="{FF2B5EF4-FFF2-40B4-BE49-F238E27FC236}">
              <a16:creationId xmlns:a16="http://schemas.microsoft.com/office/drawing/2014/main" id="{4BA23B0C-9B03-4CE0-AA23-6284D94E72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67" name="Gráfico 66">
          <a:extLst>
            <a:ext uri="{FF2B5EF4-FFF2-40B4-BE49-F238E27FC236}">
              <a16:creationId xmlns:a16="http://schemas.microsoft.com/office/drawing/2014/main" id="{73A61E10-1981-4181-8957-11220B0D30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68" name="Gráfico 67">
          <a:extLst>
            <a:ext uri="{FF2B5EF4-FFF2-40B4-BE49-F238E27FC236}">
              <a16:creationId xmlns:a16="http://schemas.microsoft.com/office/drawing/2014/main" id="{5C821743-AE11-4804-94EB-27031E9CBF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69" name="Gráfico 68">
          <a:extLst>
            <a:ext uri="{FF2B5EF4-FFF2-40B4-BE49-F238E27FC236}">
              <a16:creationId xmlns:a16="http://schemas.microsoft.com/office/drawing/2014/main" id="{4F150E89-046F-493B-8A7E-C6100970B9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70" name="Gráfico 69">
          <a:extLst>
            <a:ext uri="{FF2B5EF4-FFF2-40B4-BE49-F238E27FC236}">
              <a16:creationId xmlns:a16="http://schemas.microsoft.com/office/drawing/2014/main" id="{D63D1164-61A9-4AC6-A36C-456BE92EAE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71" name="Gráfico 70">
          <a:extLst>
            <a:ext uri="{FF2B5EF4-FFF2-40B4-BE49-F238E27FC236}">
              <a16:creationId xmlns:a16="http://schemas.microsoft.com/office/drawing/2014/main" id="{1FC5BB22-D222-40DE-AAE3-8689A4E16B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72" name="Gráfico 71">
          <a:extLst>
            <a:ext uri="{FF2B5EF4-FFF2-40B4-BE49-F238E27FC236}">
              <a16:creationId xmlns:a16="http://schemas.microsoft.com/office/drawing/2014/main" id="{C50ACBBA-ACD4-4550-AB5C-4A14A2A77A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73" name="Gráfico 72">
          <a:extLst>
            <a:ext uri="{FF2B5EF4-FFF2-40B4-BE49-F238E27FC236}">
              <a16:creationId xmlns:a16="http://schemas.microsoft.com/office/drawing/2014/main" id="{5F206A12-7FFF-44FA-87E0-4A10F1975D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74" name="Gráfico 73">
          <a:extLst>
            <a:ext uri="{FF2B5EF4-FFF2-40B4-BE49-F238E27FC236}">
              <a16:creationId xmlns:a16="http://schemas.microsoft.com/office/drawing/2014/main" id="{19095D41-9A7A-4AF6-A412-CB49D3852E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75" name="Gráfico 74">
          <a:extLst>
            <a:ext uri="{FF2B5EF4-FFF2-40B4-BE49-F238E27FC236}">
              <a16:creationId xmlns:a16="http://schemas.microsoft.com/office/drawing/2014/main" id="{A7216CEB-293E-40DA-88EA-3C155E1C4D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76" name="Gráfico 75">
          <a:extLst>
            <a:ext uri="{FF2B5EF4-FFF2-40B4-BE49-F238E27FC236}">
              <a16:creationId xmlns:a16="http://schemas.microsoft.com/office/drawing/2014/main" id="{14659812-3AD2-48DF-B310-EB3C5DE5A3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77" name="Gráfico 76">
          <a:extLst>
            <a:ext uri="{FF2B5EF4-FFF2-40B4-BE49-F238E27FC236}">
              <a16:creationId xmlns:a16="http://schemas.microsoft.com/office/drawing/2014/main" id="{8199EE52-8E60-4B59-9307-312D488169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78" name="Gráfico 77">
          <a:extLst>
            <a:ext uri="{FF2B5EF4-FFF2-40B4-BE49-F238E27FC236}">
              <a16:creationId xmlns:a16="http://schemas.microsoft.com/office/drawing/2014/main" id="{5AFF6DC9-2676-4B09-95AB-981B06FFA0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79" name="Gráfico 78">
          <a:extLst>
            <a:ext uri="{FF2B5EF4-FFF2-40B4-BE49-F238E27FC236}">
              <a16:creationId xmlns:a16="http://schemas.microsoft.com/office/drawing/2014/main" id="{7073F594-170C-48C1-A9B1-0D5DAF9EE4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80" name="Gráfico 79">
          <a:extLst>
            <a:ext uri="{FF2B5EF4-FFF2-40B4-BE49-F238E27FC236}">
              <a16:creationId xmlns:a16="http://schemas.microsoft.com/office/drawing/2014/main" id="{54F4592D-3621-454F-87BF-33B2C5542F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81" name="Gráfico 80">
          <a:extLst>
            <a:ext uri="{FF2B5EF4-FFF2-40B4-BE49-F238E27FC236}">
              <a16:creationId xmlns:a16="http://schemas.microsoft.com/office/drawing/2014/main" id="{E3BEA4E8-4889-4059-A8ED-15D114F283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82" name="Gráfico 81">
          <a:extLst>
            <a:ext uri="{FF2B5EF4-FFF2-40B4-BE49-F238E27FC236}">
              <a16:creationId xmlns:a16="http://schemas.microsoft.com/office/drawing/2014/main" id="{F6D75008-C172-4664-A9A7-E3C11E31AB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83" name="Gráfico 82">
          <a:extLst>
            <a:ext uri="{FF2B5EF4-FFF2-40B4-BE49-F238E27FC236}">
              <a16:creationId xmlns:a16="http://schemas.microsoft.com/office/drawing/2014/main" id="{AD5C24CD-0797-41CD-9F3F-F84D665C8A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84" name="Gráfico 83">
          <a:extLst>
            <a:ext uri="{FF2B5EF4-FFF2-40B4-BE49-F238E27FC236}">
              <a16:creationId xmlns:a16="http://schemas.microsoft.com/office/drawing/2014/main" id="{EBA56CA9-BA5E-4F6A-A018-9CEFAFF984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85" name="Gráfico 84">
          <a:extLst>
            <a:ext uri="{FF2B5EF4-FFF2-40B4-BE49-F238E27FC236}">
              <a16:creationId xmlns:a16="http://schemas.microsoft.com/office/drawing/2014/main" id="{BD2D783E-5BCF-47D8-86A3-133B90B5D6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86" name="Gráfico 85">
          <a:extLst>
            <a:ext uri="{FF2B5EF4-FFF2-40B4-BE49-F238E27FC236}">
              <a16:creationId xmlns:a16="http://schemas.microsoft.com/office/drawing/2014/main" id="{60126C76-FAC1-4530-A163-FEBA849C63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87" name="Gráfico 86">
          <a:extLst>
            <a:ext uri="{FF2B5EF4-FFF2-40B4-BE49-F238E27FC236}">
              <a16:creationId xmlns:a16="http://schemas.microsoft.com/office/drawing/2014/main" id="{E97F8818-1020-43C7-9AD5-2EE4CCD9FB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88" name="Gráfico 87">
          <a:extLst>
            <a:ext uri="{FF2B5EF4-FFF2-40B4-BE49-F238E27FC236}">
              <a16:creationId xmlns:a16="http://schemas.microsoft.com/office/drawing/2014/main" id="{B22CE923-4CA6-4C1E-80F6-9649D3AB1B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89" name="Gráfico 88">
          <a:extLst>
            <a:ext uri="{FF2B5EF4-FFF2-40B4-BE49-F238E27FC236}">
              <a16:creationId xmlns:a16="http://schemas.microsoft.com/office/drawing/2014/main" id="{AFE04920-DD34-4E4C-82E2-20C4C5381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90" name="Gráfico 89">
          <a:extLst>
            <a:ext uri="{FF2B5EF4-FFF2-40B4-BE49-F238E27FC236}">
              <a16:creationId xmlns:a16="http://schemas.microsoft.com/office/drawing/2014/main" id="{C8C7480F-B84E-456A-AD9F-1FD829AE13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91" name="Gráfico 90">
          <a:extLst>
            <a:ext uri="{FF2B5EF4-FFF2-40B4-BE49-F238E27FC236}">
              <a16:creationId xmlns:a16="http://schemas.microsoft.com/office/drawing/2014/main" id="{9F22895E-D863-4B8B-84AC-57C12BA0FA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92" name="Gráfico 91">
          <a:extLst>
            <a:ext uri="{FF2B5EF4-FFF2-40B4-BE49-F238E27FC236}">
              <a16:creationId xmlns:a16="http://schemas.microsoft.com/office/drawing/2014/main" id="{06F8A4F8-5832-47CB-9AE7-C392780340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93" name="Gráfico 92">
          <a:extLst>
            <a:ext uri="{FF2B5EF4-FFF2-40B4-BE49-F238E27FC236}">
              <a16:creationId xmlns:a16="http://schemas.microsoft.com/office/drawing/2014/main" id="{D1F5DBFB-312E-4EF1-BB9C-C1837138C4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94" name="Gráfico 93">
          <a:extLst>
            <a:ext uri="{FF2B5EF4-FFF2-40B4-BE49-F238E27FC236}">
              <a16:creationId xmlns:a16="http://schemas.microsoft.com/office/drawing/2014/main" id="{E4057F2C-8806-4095-8275-FAD9E9DA55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95" name="Gráfico 94">
          <a:extLst>
            <a:ext uri="{FF2B5EF4-FFF2-40B4-BE49-F238E27FC236}">
              <a16:creationId xmlns:a16="http://schemas.microsoft.com/office/drawing/2014/main" id="{E18E611B-C077-4790-B97C-34E2DD9E41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96" name="Gráfico 95">
          <a:extLst>
            <a:ext uri="{FF2B5EF4-FFF2-40B4-BE49-F238E27FC236}">
              <a16:creationId xmlns:a16="http://schemas.microsoft.com/office/drawing/2014/main" id="{EE563A1D-B9B6-4758-940B-9D24E32DD6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97" name="Gráfico 96">
          <a:extLst>
            <a:ext uri="{FF2B5EF4-FFF2-40B4-BE49-F238E27FC236}">
              <a16:creationId xmlns:a16="http://schemas.microsoft.com/office/drawing/2014/main" id="{95DC1428-E968-4936-90B1-43DC9AD61B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98" name="Gráfico 97">
          <a:extLst>
            <a:ext uri="{FF2B5EF4-FFF2-40B4-BE49-F238E27FC236}">
              <a16:creationId xmlns:a16="http://schemas.microsoft.com/office/drawing/2014/main" id="{5F10CB3F-4E70-4D63-898C-944359E259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99" name="Gráfico 98">
          <a:extLst>
            <a:ext uri="{FF2B5EF4-FFF2-40B4-BE49-F238E27FC236}">
              <a16:creationId xmlns:a16="http://schemas.microsoft.com/office/drawing/2014/main" id="{1F8BD578-D555-484E-9065-AD52A377B1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00" name="Gráfico 99">
          <a:extLst>
            <a:ext uri="{FF2B5EF4-FFF2-40B4-BE49-F238E27FC236}">
              <a16:creationId xmlns:a16="http://schemas.microsoft.com/office/drawing/2014/main" id="{78465171-AB1F-4C98-A1DF-AC1CA9397A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01" name="Gráfico 100">
          <a:extLst>
            <a:ext uri="{FF2B5EF4-FFF2-40B4-BE49-F238E27FC236}">
              <a16:creationId xmlns:a16="http://schemas.microsoft.com/office/drawing/2014/main" id="{54112DCC-2DED-4056-B21E-95886C76EA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02" name="Gráfico 101">
          <a:extLst>
            <a:ext uri="{FF2B5EF4-FFF2-40B4-BE49-F238E27FC236}">
              <a16:creationId xmlns:a16="http://schemas.microsoft.com/office/drawing/2014/main" id="{5E5DFD2F-2CB6-420E-982B-505D16B913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03" name="Gráfico 102">
          <a:extLst>
            <a:ext uri="{FF2B5EF4-FFF2-40B4-BE49-F238E27FC236}">
              <a16:creationId xmlns:a16="http://schemas.microsoft.com/office/drawing/2014/main" id="{C3C7EF42-B7D0-444B-8D4A-177A09CA42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04" name="Gráfico 103">
          <a:extLst>
            <a:ext uri="{FF2B5EF4-FFF2-40B4-BE49-F238E27FC236}">
              <a16:creationId xmlns:a16="http://schemas.microsoft.com/office/drawing/2014/main" id="{DECC6F0A-BA5D-4AC2-B0BA-D5C00CA54B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05" name="Gráfico 104">
          <a:extLst>
            <a:ext uri="{FF2B5EF4-FFF2-40B4-BE49-F238E27FC236}">
              <a16:creationId xmlns:a16="http://schemas.microsoft.com/office/drawing/2014/main" id="{F856CFE0-5E9B-4BB0-B1B1-C164E2652D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06" name="Gráfico 105">
          <a:extLst>
            <a:ext uri="{FF2B5EF4-FFF2-40B4-BE49-F238E27FC236}">
              <a16:creationId xmlns:a16="http://schemas.microsoft.com/office/drawing/2014/main" id="{AF425296-47BD-40FC-93D3-83199DE20A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07" name="Gráfico 106">
          <a:extLst>
            <a:ext uri="{FF2B5EF4-FFF2-40B4-BE49-F238E27FC236}">
              <a16:creationId xmlns:a16="http://schemas.microsoft.com/office/drawing/2014/main" id="{BE8DEF14-EB93-4153-91D5-FA010F6301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08" name="Gráfico 107">
          <a:extLst>
            <a:ext uri="{FF2B5EF4-FFF2-40B4-BE49-F238E27FC236}">
              <a16:creationId xmlns:a16="http://schemas.microsoft.com/office/drawing/2014/main" id="{2E94F4B0-C29B-4920-B8EB-AEADAE6D31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09" name="Gráfico 108">
          <a:extLst>
            <a:ext uri="{FF2B5EF4-FFF2-40B4-BE49-F238E27FC236}">
              <a16:creationId xmlns:a16="http://schemas.microsoft.com/office/drawing/2014/main" id="{885286A8-3DC9-4370-85EC-97C774FB51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10" name="Gráfico 109">
          <a:extLst>
            <a:ext uri="{FF2B5EF4-FFF2-40B4-BE49-F238E27FC236}">
              <a16:creationId xmlns:a16="http://schemas.microsoft.com/office/drawing/2014/main" id="{6416FB38-DF5F-4637-850F-00840AD7EC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11" name="Gráfico 110">
          <a:extLst>
            <a:ext uri="{FF2B5EF4-FFF2-40B4-BE49-F238E27FC236}">
              <a16:creationId xmlns:a16="http://schemas.microsoft.com/office/drawing/2014/main" id="{5D3442C4-6994-4486-B818-B2284E54A6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12" name="Gráfico 111">
          <a:extLst>
            <a:ext uri="{FF2B5EF4-FFF2-40B4-BE49-F238E27FC236}">
              <a16:creationId xmlns:a16="http://schemas.microsoft.com/office/drawing/2014/main" id="{7E12EDB2-A67B-4D4B-8F1C-3EF3402F4A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13" name="Gráfico 112">
          <a:extLst>
            <a:ext uri="{FF2B5EF4-FFF2-40B4-BE49-F238E27FC236}">
              <a16:creationId xmlns:a16="http://schemas.microsoft.com/office/drawing/2014/main" id="{B5CD11AF-A5C4-426C-B6EF-0DA2D9B03A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14" name="Gráfico 113">
          <a:extLst>
            <a:ext uri="{FF2B5EF4-FFF2-40B4-BE49-F238E27FC236}">
              <a16:creationId xmlns:a16="http://schemas.microsoft.com/office/drawing/2014/main" id="{89C11A0C-7912-4BD3-97B2-6AA9C9AFFF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15" name="Gráfico 114">
          <a:extLst>
            <a:ext uri="{FF2B5EF4-FFF2-40B4-BE49-F238E27FC236}">
              <a16:creationId xmlns:a16="http://schemas.microsoft.com/office/drawing/2014/main" id="{5E9506AE-1878-4DE9-807E-20B14440F2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16" name="Gráfico 115">
          <a:extLst>
            <a:ext uri="{FF2B5EF4-FFF2-40B4-BE49-F238E27FC236}">
              <a16:creationId xmlns:a16="http://schemas.microsoft.com/office/drawing/2014/main" id="{A709E290-FF5F-42BA-A20B-A08B9B2E3E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17" name="Gráfico 116">
          <a:extLst>
            <a:ext uri="{FF2B5EF4-FFF2-40B4-BE49-F238E27FC236}">
              <a16:creationId xmlns:a16="http://schemas.microsoft.com/office/drawing/2014/main" id="{6839B68C-0182-4E5C-9473-6F1984C8DA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18" name="Gráfico 117">
          <a:extLst>
            <a:ext uri="{FF2B5EF4-FFF2-40B4-BE49-F238E27FC236}">
              <a16:creationId xmlns:a16="http://schemas.microsoft.com/office/drawing/2014/main" id="{4904DE61-E85E-4CCE-8D7B-9EADB7CF34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19" name="Gráfico 118">
          <a:extLst>
            <a:ext uri="{FF2B5EF4-FFF2-40B4-BE49-F238E27FC236}">
              <a16:creationId xmlns:a16="http://schemas.microsoft.com/office/drawing/2014/main" id="{79263D60-300D-4115-BF7C-5E9BA27D67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20" name="Gráfico 119">
          <a:extLst>
            <a:ext uri="{FF2B5EF4-FFF2-40B4-BE49-F238E27FC236}">
              <a16:creationId xmlns:a16="http://schemas.microsoft.com/office/drawing/2014/main" id="{1BE888EF-51FE-4D32-981A-C1682E794C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21" name="Gráfico 120">
          <a:extLst>
            <a:ext uri="{FF2B5EF4-FFF2-40B4-BE49-F238E27FC236}">
              <a16:creationId xmlns:a16="http://schemas.microsoft.com/office/drawing/2014/main" id="{CAA791AB-483E-4146-8DA1-D48C6AFD0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22" name="Gráfico 121">
          <a:extLst>
            <a:ext uri="{FF2B5EF4-FFF2-40B4-BE49-F238E27FC236}">
              <a16:creationId xmlns:a16="http://schemas.microsoft.com/office/drawing/2014/main" id="{7CCFCDB5-2403-4621-A09D-25CF9AAE81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23" name="Gráfico 122">
          <a:extLst>
            <a:ext uri="{FF2B5EF4-FFF2-40B4-BE49-F238E27FC236}">
              <a16:creationId xmlns:a16="http://schemas.microsoft.com/office/drawing/2014/main" id="{67B4BC07-B5D4-447E-A2A4-40F659511A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24" name="Gráfico 123">
          <a:extLst>
            <a:ext uri="{FF2B5EF4-FFF2-40B4-BE49-F238E27FC236}">
              <a16:creationId xmlns:a16="http://schemas.microsoft.com/office/drawing/2014/main" id="{04FEDE45-5A8C-4505-9BC1-C2158A1AE4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25" name="Gráfico 124">
          <a:extLst>
            <a:ext uri="{FF2B5EF4-FFF2-40B4-BE49-F238E27FC236}">
              <a16:creationId xmlns:a16="http://schemas.microsoft.com/office/drawing/2014/main" id="{B23D0A83-F24E-4A72-B3DB-55D2C87FDF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26" name="Gráfico 125">
          <a:extLst>
            <a:ext uri="{FF2B5EF4-FFF2-40B4-BE49-F238E27FC236}">
              <a16:creationId xmlns:a16="http://schemas.microsoft.com/office/drawing/2014/main" id="{A6B46381-D4C2-4DAB-924C-13D4D679FF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27" name="Gráfico 126">
          <a:extLst>
            <a:ext uri="{FF2B5EF4-FFF2-40B4-BE49-F238E27FC236}">
              <a16:creationId xmlns:a16="http://schemas.microsoft.com/office/drawing/2014/main" id="{D8CD06C5-608E-4B60-B8A9-C3AAC1F9F1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28" name="Gráfico 127">
          <a:extLst>
            <a:ext uri="{FF2B5EF4-FFF2-40B4-BE49-F238E27FC236}">
              <a16:creationId xmlns:a16="http://schemas.microsoft.com/office/drawing/2014/main" id="{74FBF553-F8B0-421D-A08C-637A9B4057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29" name="Gráfico 128">
          <a:extLst>
            <a:ext uri="{FF2B5EF4-FFF2-40B4-BE49-F238E27FC236}">
              <a16:creationId xmlns:a16="http://schemas.microsoft.com/office/drawing/2014/main" id="{7186D3DE-D707-4A4E-8F99-FC0E619A59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30" name="Gráfico 129">
          <a:extLst>
            <a:ext uri="{FF2B5EF4-FFF2-40B4-BE49-F238E27FC236}">
              <a16:creationId xmlns:a16="http://schemas.microsoft.com/office/drawing/2014/main" id="{CB6C6C57-81E9-41BE-A9A2-6932E8786F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31" name="Gráfico 130">
          <a:extLst>
            <a:ext uri="{FF2B5EF4-FFF2-40B4-BE49-F238E27FC236}">
              <a16:creationId xmlns:a16="http://schemas.microsoft.com/office/drawing/2014/main" id="{7DA4B4A4-39E3-4BD8-8177-C9A72C16E0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32" name="Gráfico 131">
          <a:extLst>
            <a:ext uri="{FF2B5EF4-FFF2-40B4-BE49-F238E27FC236}">
              <a16:creationId xmlns:a16="http://schemas.microsoft.com/office/drawing/2014/main" id="{C341FDED-4711-4558-84BD-9383F01E8D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33" name="Gráfico 132">
          <a:extLst>
            <a:ext uri="{FF2B5EF4-FFF2-40B4-BE49-F238E27FC236}">
              <a16:creationId xmlns:a16="http://schemas.microsoft.com/office/drawing/2014/main" id="{8F072E19-7BE7-44CC-AF81-1B919A55DE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34" name="Gráfico 133">
          <a:extLst>
            <a:ext uri="{FF2B5EF4-FFF2-40B4-BE49-F238E27FC236}">
              <a16:creationId xmlns:a16="http://schemas.microsoft.com/office/drawing/2014/main" id="{21C62C0E-79D5-49F2-AD8B-D657BCD6AC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35" name="Gráfico 134">
          <a:extLst>
            <a:ext uri="{FF2B5EF4-FFF2-40B4-BE49-F238E27FC236}">
              <a16:creationId xmlns:a16="http://schemas.microsoft.com/office/drawing/2014/main" id="{E4E21A18-8C4B-47C2-84D4-2B051FE248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36" name="Gráfico 135">
          <a:extLst>
            <a:ext uri="{FF2B5EF4-FFF2-40B4-BE49-F238E27FC236}">
              <a16:creationId xmlns:a16="http://schemas.microsoft.com/office/drawing/2014/main" id="{7928D0D2-BF54-4A84-9A7A-EA554E0AE3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37" name="Gráfico 136">
          <a:extLst>
            <a:ext uri="{FF2B5EF4-FFF2-40B4-BE49-F238E27FC236}">
              <a16:creationId xmlns:a16="http://schemas.microsoft.com/office/drawing/2014/main" id="{6226545F-DF83-4CF0-9571-8EB7AA17D1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38" name="Gráfico 137">
          <a:extLst>
            <a:ext uri="{FF2B5EF4-FFF2-40B4-BE49-F238E27FC236}">
              <a16:creationId xmlns:a16="http://schemas.microsoft.com/office/drawing/2014/main" id="{3D865CC8-465F-4500-912E-BB1EC3E00A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39" name="Gráfico 138">
          <a:extLst>
            <a:ext uri="{FF2B5EF4-FFF2-40B4-BE49-F238E27FC236}">
              <a16:creationId xmlns:a16="http://schemas.microsoft.com/office/drawing/2014/main" id="{4C11A727-8419-4D2D-A6F0-91A2D15300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40" name="Gráfico 139">
          <a:extLst>
            <a:ext uri="{FF2B5EF4-FFF2-40B4-BE49-F238E27FC236}">
              <a16:creationId xmlns:a16="http://schemas.microsoft.com/office/drawing/2014/main" id="{FDB757E2-3DDB-4986-B526-544305C228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41" name="Gráfico 140">
          <a:extLst>
            <a:ext uri="{FF2B5EF4-FFF2-40B4-BE49-F238E27FC236}">
              <a16:creationId xmlns:a16="http://schemas.microsoft.com/office/drawing/2014/main" id="{68428273-C028-473F-AAAB-C292D24DFC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42" name="Gráfico 141">
          <a:extLst>
            <a:ext uri="{FF2B5EF4-FFF2-40B4-BE49-F238E27FC236}">
              <a16:creationId xmlns:a16="http://schemas.microsoft.com/office/drawing/2014/main" id="{786A3455-DBC6-4339-B5D1-159D6D904F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43" name="Gráfico 142">
          <a:extLst>
            <a:ext uri="{FF2B5EF4-FFF2-40B4-BE49-F238E27FC236}">
              <a16:creationId xmlns:a16="http://schemas.microsoft.com/office/drawing/2014/main" id="{12D7CA42-1084-4982-B50F-034D18623E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44" name="Gráfico 143">
          <a:extLst>
            <a:ext uri="{FF2B5EF4-FFF2-40B4-BE49-F238E27FC236}">
              <a16:creationId xmlns:a16="http://schemas.microsoft.com/office/drawing/2014/main" id="{123A7E11-2442-4929-807C-D66B3759C2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45" name="Gráfico 144">
          <a:extLst>
            <a:ext uri="{FF2B5EF4-FFF2-40B4-BE49-F238E27FC236}">
              <a16:creationId xmlns:a16="http://schemas.microsoft.com/office/drawing/2014/main" id="{C76B8270-4F4B-44AF-A504-1A2C30E6A0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46" name="Gráfico 145">
          <a:extLst>
            <a:ext uri="{FF2B5EF4-FFF2-40B4-BE49-F238E27FC236}">
              <a16:creationId xmlns:a16="http://schemas.microsoft.com/office/drawing/2014/main" id="{4B1C3B07-A9D2-4C74-B6A2-0E0904AD8A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47" name="Gráfico 146">
          <a:extLst>
            <a:ext uri="{FF2B5EF4-FFF2-40B4-BE49-F238E27FC236}">
              <a16:creationId xmlns:a16="http://schemas.microsoft.com/office/drawing/2014/main" id="{59BF33EB-CE83-4291-924B-036F56D198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48" name="Gráfico 147">
          <a:extLst>
            <a:ext uri="{FF2B5EF4-FFF2-40B4-BE49-F238E27FC236}">
              <a16:creationId xmlns:a16="http://schemas.microsoft.com/office/drawing/2014/main" id="{E8730513-AB36-49FA-B80E-F89492EB64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49" name="Gráfico 148">
          <a:extLst>
            <a:ext uri="{FF2B5EF4-FFF2-40B4-BE49-F238E27FC236}">
              <a16:creationId xmlns:a16="http://schemas.microsoft.com/office/drawing/2014/main" id="{4FA1EEE1-10D4-4B6A-95A5-F1C9048D10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50" name="Gráfico 149">
          <a:extLst>
            <a:ext uri="{FF2B5EF4-FFF2-40B4-BE49-F238E27FC236}">
              <a16:creationId xmlns:a16="http://schemas.microsoft.com/office/drawing/2014/main" id="{8EF70D1A-BB1B-4E5B-946C-4DF317AF6E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51" name="Gráfico 150">
          <a:extLst>
            <a:ext uri="{FF2B5EF4-FFF2-40B4-BE49-F238E27FC236}">
              <a16:creationId xmlns:a16="http://schemas.microsoft.com/office/drawing/2014/main" id="{2A8BD55D-A51E-46E3-A18A-B1933D500F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52" name="Gráfico 151">
          <a:extLst>
            <a:ext uri="{FF2B5EF4-FFF2-40B4-BE49-F238E27FC236}">
              <a16:creationId xmlns:a16="http://schemas.microsoft.com/office/drawing/2014/main" id="{BEB2C32B-0577-4E25-808F-E8C5A17EEC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53" name="Gráfico 152">
          <a:extLst>
            <a:ext uri="{FF2B5EF4-FFF2-40B4-BE49-F238E27FC236}">
              <a16:creationId xmlns:a16="http://schemas.microsoft.com/office/drawing/2014/main" id="{FF2B1EDF-EDE5-40C4-A072-CA6EE1AA3C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54" name="Gráfico 153">
          <a:extLst>
            <a:ext uri="{FF2B5EF4-FFF2-40B4-BE49-F238E27FC236}">
              <a16:creationId xmlns:a16="http://schemas.microsoft.com/office/drawing/2014/main" id="{0CBFF5A5-40F6-4169-A380-4047D5386F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55" name="Gráfico 154">
          <a:extLst>
            <a:ext uri="{FF2B5EF4-FFF2-40B4-BE49-F238E27FC236}">
              <a16:creationId xmlns:a16="http://schemas.microsoft.com/office/drawing/2014/main" id="{0BDB5673-E43F-4231-8CAC-6958C14A70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56" name="Gráfico 155">
          <a:extLst>
            <a:ext uri="{FF2B5EF4-FFF2-40B4-BE49-F238E27FC236}">
              <a16:creationId xmlns:a16="http://schemas.microsoft.com/office/drawing/2014/main" id="{9F9B4434-BDC3-4B74-ACC7-5CA30E43E6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57" name="Gráfico 156">
          <a:extLst>
            <a:ext uri="{FF2B5EF4-FFF2-40B4-BE49-F238E27FC236}">
              <a16:creationId xmlns:a16="http://schemas.microsoft.com/office/drawing/2014/main" id="{01433CEC-B0A3-4C34-AF52-F1F9856811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58" name="Gráfico 157">
          <a:extLst>
            <a:ext uri="{FF2B5EF4-FFF2-40B4-BE49-F238E27FC236}">
              <a16:creationId xmlns:a16="http://schemas.microsoft.com/office/drawing/2014/main" id="{99C8A96D-6106-438A-8784-9EC62A4081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59" name="Gráfico 158">
          <a:extLst>
            <a:ext uri="{FF2B5EF4-FFF2-40B4-BE49-F238E27FC236}">
              <a16:creationId xmlns:a16="http://schemas.microsoft.com/office/drawing/2014/main" id="{E54FFF6E-2D82-4AA9-8422-292AB189EF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60" name="Gráfico 159">
          <a:extLst>
            <a:ext uri="{FF2B5EF4-FFF2-40B4-BE49-F238E27FC236}">
              <a16:creationId xmlns:a16="http://schemas.microsoft.com/office/drawing/2014/main" id="{4F22FFB5-D347-4292-A627-CB6A9B553D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61" name="Gráfico 160">
          <a:extLst>
            <a:ext uri="{FF2B5EF4-FFF2-40B4-BE49-F238E27FC236}">
              <a16:creationId xmlns:a16="http://schemas.microsoft.com/office/drawing/2014/main" id="{B4F09302-DF61-4F65-A762-0294E5A7F7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62" name="Gráfico 161">
          <a:extLst>
            <a:ext uri="{FF2B5EF4-FFF2-40B4-BE49-F238E27FC236}">
              <a16:creationId xmlns:a16="http://schemas.microsoft.com/office/drawing/2014/main" id="{4C35B2C4-5699-4F02-BC90-3540E0D193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63" name="Gráfico 162">
          <a:extLst>
            <a:ext uri="{FF2B5EF4-FFF2-40B4-BE49-F238E27FC236}">
              <a16:creationId xmlns:a16="http://schemas.microsoft.com/office/drawing/2014/main" id="{DA8D9848-F00C-4AFE-BB4F-E623DCC3BA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64" name="Gráfico 163">
          <a:extLst>
            <a:ext uri="{FF2B5EF4-FFF2-40B4-BE49-F238E27FC236}">
              <a16:creationId xmlns:a16="http://schemas.microsoft.com/office/drawing/2014/main" id="{2265DEFC-0CA0-41D1-BB07-A54287EB7D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65" name="Gráfico 164">
          <a:extLst>
            <a:ext uri="{FF2B5EF4-FFF2-40B4-BE49-F238E27FC236}">
              <a16:creationId xmlns:a16="http://schemas.microsoft.com/office/drawing/2014/main" id="{4ED7D0E3-B420-4322-8BE9-72E5833C77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66" name="Gráfico 165">
          <a:extLst>
            <a:ext uri="{FF2B5EF4-FFF2-40B4-BE49-F238E27FC236}">
              <a16:creationId xmlns:a16="http://schemas.microsoft.com/office/drawing/2014/main" id="{763C35A4-25C3-4072-B599-C607F2DE6F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67" name="Gráfico 166">
          <a:extLst>
            <a:ext uri="{FF2B5EF4-FFF2-40B4-BE49-F238E27FC236}">
              <a16:creationId xmlns:a16="http://schemas.microsoft.com/office/drawing/2014/main" id="{6CEE6B62-DE9E-4FAB-806A-7143D559B6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68" name="Gráfico 167">
          <a:extLst>
            <a:ext uri="{FF2B5EF4-FFF2-40B4-BE49-F238E27FC236}">
              <a16:creationId xmlns:a16="http://schemas.microsoft.com/office/drawing/2014/main" id="{8C6A3C44-44C1-49FE-BB4B-680E63CB39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69" name="Gráfico 168">
          <a:extLst>
            <a:ext uri="{FF2B5EF4-FFF2-40B4-BE49-F238E27FC236}">
              <a16:creationId xmlns:a16="http://schemas.microsoft.com/office/drawing/2014/main" id="{4141F842-B8E8-423C-BEA9-27623D45D8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70" name="Gráfico 169">
          <a:extLst>
            <a:ext uri="{FF2B5EF4-FFF2-40B4-BE49-F238E27FC236}">
              <a16:creationId xmlns:a16="http://schemas.microsoft.com/office/drawing/2014/main" id="{823B53BF-8791-4F27-9ED0-378C8FD71C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71" name="Gráfico 170">
          <a:extLst>
            <a:ext uri="{FF2B5EF4-FFF2-40B4-BE49-F238E27FC236}">
              <a16:creationId xmlns:a16="http://schemas.microsoft.com/office/drawing/2014/main" id="{F0830B4F-31C7-4041-90BF-CD82816AA4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72" name="Gráfico 171">
          <a:extLst>
            <a:ext uri="{FF2B5EF4-FFF2-40B4-BE49-F238E27FC236}">
              <a16:creationId xmlns:a16="http://schemas.microsoft.com/office/drawing/2014/main" id="{19AB3C8D-65DA-4319-AF2A-7F9BB5665F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73" name="Gráfico 172">
          <a:extLst>
            <a:ext uri="{FF2B5EF4-FFF2-40B4-BE49-F238E27FC236}">
              <a16:creationId xmlns:a16="http://schemas.microsoft.com/office/drawing/2014/main" id="{946B3606-0A31-485C-986A-5B36CB077A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74" name="Gráfico 173">
          <a:extLst>
            <a:ext uri="{FF2B5EF4-FFF2-40B4-BE49-F238E27FC236}">
              <a16:creationId xmlns:a16="http://schemas.microsoft.com/office/drawing/2014/main" id="{413C3C22-CFEF-44D5-81AB-B6A147B2C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75" name="Gráfico 174">
          <a:extLst>
            <a:ext uri="{FF2B5EF4-FFF2-40B4-BE49-F238E27FC236}">
              <a16:creationId xmlns:a16="http://schemas.microsoft.com/office/drawing/2014/main" id="{E0A71562-849E-444F-860C-D53B26D48D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76" name="Gráfico 175">
          <a:extLst>
            <a:ext uri="{FF2B5EF4-FFF2-40B4-BE49-F238E27FC236}">
              <a16:creationId xmlns:a16="http://schemas.microsoft.com/office/drawing/2014/main" id="{18C2E75E-93EA-48F8-93B4-CE486A5279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77" name="Gráfico 176">
          <a:extLst>
            <a:ext uri="{FF2B5EF4-FFF2-40B4-BE49-F238E27FC236}">
              <a16:creationId xmlns:a16="http://schemas.microsoft.com/office/drawing/2014/main" id="{C43ABF02-57B0-44CA-B62D-6E19E8EE96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78" name="Gráfico 177">
          <a:extLst>
            <a:ext uri="{FF2B5EF4-FFF2-40B4-BE49-F238E27FC236}">
              <a16:creationId xmlns:a16="http://schemas.microsoft.com/office/drawing/2014/main" id="{86BAF73E-11A3-4E40-AB9C-56E2F845F4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79" name="Gráfico 178">
          <a:extLst>
            <a:ext uri="{FF2B5EF4-FFF2-40B4-BE49-F238E27FC236}">
              <a16:creationId xmlns:a16="http://schemas.microsoft.com/office/drawing/2014/main" id="{874F8291-DDFB-4642-A89B-3E32459767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80" name="Gráfico 179">
          <a:extLst>
            <a:ext uri="{FF2B5EF4-FFF2-40B4-BE49-F238E27FC236}">
              <a16:creationId xmlns:a16="http://schemas.microsoft.com/office/drawing/2014/main" id="{51D849D8-B46C-4025-8767-2043952DA2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81" name="Gráfico 180">
          <a:extLst>
            <a:ext uri="{FF2B5EF4-FFF2-40B4-BE49-F238E27FC236}">
              <a16:creationId xmlns:a16="http://schemas.microsoft.com/office/drawing/2014/main" id="{9018C7E0-034B-4715-A675-68733059D4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82" name="Gráfico 181">
          <a:extLst>
            <a:ext uri="{FF2B5EF4-FFF2-40B4-BE49-F238E27FC236}">
              <a16:creationId xmlns:a16="http://schemas.microsoft.com/office/drawing/2014/main" id="{B230C811-1E15-4DC2-A94F-E69D303183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83" name="Gráfico 182">
          <a:extLst>
            <a:ext uri="{FF2B5EF4-FFF2-40B4-BE49-F238E27FC236}">
              <a16:creationId xmlns:a16="http://schemas.microsoft.com/office/drawing/2014/main" id="{A9C9C820-23F9-45A3-A0CC-6AA29B2AFD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84" name="Gráfico 183">
          <a:extLst>
            <a:ext uri="{FF2B5EF4-FFF2-40B4-BE49-F238E27FC236}">
              <a16:creationId xmlns:a16="http://schemas.microsoft.com/office/drawing/2014/main" id="{280A171C-9D77-4E86-B6C5-472E8C5752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85" name="Gráfico 184">
          <a:extLst>
            <a:ext uri="{FF2B5EF4-FFF2-40B4-BE49-F238E27FC236}">
              <a16:creationId xmlns:a16="http://schemas.microsoft.com/office/drawing/2014/main" id="{76858E13-A8F6-47A2-ABEF-A051EDE43F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86" name="Gráfico 185">
          <a:extLst>
            <a:ext uri="{FF2B5EF4-FFF2-40B4-BE49-F238E27FC236}">
              <a16:creationId xmlns:a16="http://schemas.microsoft.com/office/drawing/2014/main" id="{3C855461-CF50-4F2A-96AA-5468CACEBE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87" name="Gráfico 186">
          <a:extLst>
            <a:ext uri="{FF2B5EF4-FFF2-40B4-BE49-F238E27FC236}">
              <a16:creationId xmlns:a16="http://schemas.microsoft.com/office/drawing/2014/main" id="{060C4A41-94E7-4B0A-A6CC-D49A761BB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88" name="Gráfico 187">
          <a:extLst>
            <a:ext uri="{FF2B5EF4-FFF2-40B4-BE49-F238E27FC236}">
              <a16:creationId xmlns:a16="http://schemas.microsoft.com/office/drawing/2014/main" id="{10747FF7-8561-4348-B7D9-AB73AFDEEF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89" name="Gráfico 188">
          <a:extLst>
            <a:ext uri="{FF2B5EF4-FFF2-40B4-BE49-F238E27FC236}">
              <a16:creationId xmlns:a16="http://schemas.microsoft.com/office/drawing/2014/main" id="{DB905E2E-913E-4C5D-A52A-2E3574A0B5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90" name="Gráfico 189">
          <a:extLst>
            <a:ext uri="{FF2B5EF4-FFF2-40B4-BE49-F238E27FC236}">
              <a16:creationId xmlns:a16="http://schemas.microsoft.com/office/drawing/2014/main" id="{21E3B72A-E74E-42A6-8659-7718402291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91" name="Gráfico 190">
          <a:extLst>
            <a:ext uri="{FF2B5EF4-FFF2-40B4-BE49-F238E27FC236}">
              <a16:creationId xmlns:a16="http://schemas.microsoft.com/office/drawing/2014/main" id="{5C9A29C5-69B9-4468-8554-6D96A1B855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92" name="Gráfico 191">
          <a:extLst>
            <a:ext uri="{FF2B5EF4-FFF2-40B4-BE49-F238E27FC236}">
              <a16:creationId xmlns:a16="http://schemas.microsoft.com/office/drawing/2014/main" id="{57EBC0DF-A484-46F0-A329-7AA08D372E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93" name="Gráfico 192">
          <a:extLst>
            <a:ext uri="{FF2B5EF4-FFF2-40B4-BE49-F238E27FC236}">
              <a16:creationId xmlns:a16="http://schemas.microsoft.com/office/drawing/2014/main" id="{7B27B23D-0217-432D-98FE-30D0AEA3FF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94" name="Gráfico 193">
          <a:extLst>
            <a:ext uri="{FF2B5EF4-FFF2-40B4-BE49-F238E27FC236}">
              <a16:creationId xmlns:a16="http://schemas.microsoft.com/office/drawing/2014/main" id="{F0A6B1F3-2422-481A-8EBB-92D8173524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95" name="Gráfico 194">
          <a:extLst>
            <a:ext uri="{FF2B5EF4-FFF2-40B4-BE49-F238E27FC236}">
              <a16:creationId xmlns:a16="http://schemas.microsoft.com/office/drawing/2014/main" id="{65A8BFCF-D6D1-4669-A817-58C07F9FA0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96" name="Gráfico 195">
          <a:extLst>
            <a:ext uri="{FF2B5EF4-FFF2-40B4-BE49-F238E27FC236}">
              <a16:creationId xmlns:a16="http://schemas.microsoft.com/office/drawing/2014/main" id="{8E858B09-7118-4789-BC98-74C221621D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97" name="Gráfico 196">
          <a:extLst>
            <a:ext uri="{FF2B5EF4-FFF2-40B4-BE49-F238E27FC236}">
              <a16:creationId xmlns:a16="http://schemas.microsoft.com/office/drawing/2014/main" id="{F8A92176-D2A5-4027-9655-8827B7875C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98" name="Gráfico 197">
          <a:extLst>
            <a:ext uri="{FF2B5EF4-FFF2-40B4-BE49-F238E27FC236}">
              <a16:creationId xmlns:a16="http://schemas.microsoft.com/office/drawing/2014/main" id="{AB2B8A06-ABE2-4826-A165-62C43F09B3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99" name="Gráfico 198">
          <a:extLst>
            <a:ext uri="{FF2B5EF4-FFF2-40B4-BE49-F238E27FC236}">
              <a16:creationId xmlns:a16="http://schemas.microsoft.com/office/drawing/2014/main" id="{451A9242-A182-41FC-9C71-7449BB7D93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00" name="Gráfico 199">
          <a:extLst>
            <a:ext uri="{FF2B5EF4-FFF2-40B4-BE49-F238E27FC236}">
              <a16:creationId xmlns:a16="http://schemas.microsoft.com/office/drawing/2014/main" id="{5E84C282-4F94-4140-8DF1-1F3B6C1297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01" name="Gráfico 200">
          <a:extLst>
            <a:ext uri="{FF2B5EF4-FFF2-40B4-BE49-F238E27FC236}">
              <a16:creationId xmlns:a16="http://schemas.microsoft.com/office/drawing/2014/main" id="{EF7183DC-B49D-4A7C-82BA-5855B94A48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02" name="Gráfico 201">
          <a:extLst>
            <a:ext uri="{FF2B5EF4-FFF2-40B4-BE49-F238E27FC236}">
              <a16:creationId xmlns:a16="http://schemas.microsoft.com/office/drawing/2014/main" id="{38D8F12A-DA4E-42A9-84F0-7D7B4A6926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03" name="Gráfico 202">
          <a:extLst>
            <a:ext uri="{FF2B5EF4-FFF2-40B4-BE49-F238E27FC236}">
              <a16:creationId xmlns:a16="http://schemas.microsoft.com/office/drawing/2014/main" id="{DB01BF82-7A9A-40BE-AFD6-6ACD52512F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04" name="Gráfico 203">
          <a:extLst>
            <a:ext uri="{FF2B5EF4-FFF2-40B4-BE49-F238E27FC236}">
              <a16:creationId xmlns:a16="http://schemas.microsoft.com/office/drawing/2014/main" id="{E89CC722-37EC-4015-8E51-2DA424FFD5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05" name="Gráfico 204">
          <a:extLst>
            <a:ext uri="{FF2B5EF4-FFF2-40B4-BE49-F238E27FC236}">
              <a16:creationId xmlns:a16="http://schemas.microsoft.com/office/drawing/2014/main" id="{D8DEDEC8-576A-43E8-96CC-666D135A23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06" name="Gráfico 205">
          <a:extLst>
            <a:ext uri="{FF2B5EF4-FFF2-40B4-BE49-F238E27FC236}">
              <a16:creationId xmlns:a16="http://schemas.microsoft.com/office/drawing/2014/main" id="{AE699A4A-65AD-402B-AD93-D44775C740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07" name="Gráfico 206">
          <a:extLst>
            <a:ext uri="{FF2B5EF4-FFF2-40B4-BE49-F238E27FC236}">
              <a16:creationId xmlns:a16="http://schemas.microsoft.com/office/drawing/2014/main" id="{1183E9BA-5699-497D-AADD-51215B308F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08" name="Gráfico 207">
          <a:extLst>
            <a:ext uri="{FF2B5EF4-FFF2-40B4-BE49-F238E27FC236}">
              <a16:creationId xmlns:a16="http://schemas.microsoft.com/office/drawing/2014/main" id="{41F2429A-D94E-4A1B-8820-1B67735F43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09" name="Gráfico 208">
          <a:extLst>
            <a:ext uri="{FF2B5EF4-FFF2-40B4-BE49-F238E27FC236}">
              <a16:creationId xmlns:a16="http://schemas.microsoft.com/office/drawing/2014/main" id="{864898C1-6646-4ABE-8886-24756CE3E1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10" name="Gráfico 209">
          <a:extLst>
            <a:ext uri="{FF2B5EF4-FFF2-40B4-BE49-F238E27FC236}">
              <a16:creationId xmlns:a16="http://schemas.microsoft.com/office/drawing/2014/main" id="{56B6CC46-C307-483F-93ED-E7434379C3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11" name="Gráfico 210">
          <a:extLst>
            <a:ext uri="{FF2B5EF4-FFF2-40B4-BE49-F238E27FC236}">
              <a16:creationId xmlns:a16="http://schemas.microsoft.com/office/drawing/2014/main" id="{BB184BE5-8646-4953-93F9-AF7F2D974B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12" name="Gráfico 211">
          <a:extLst>
            <a:ext uri="{FF2B5EF4-FFF2-40B4-BE49-F238E27FC236}">
              <a16:creationId xmlns:a16="http://schemas.microsoft.com/office/drawing/2014/main" id="{34C893FF-DC84-4469-A9EE-8B8A53EDB4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13" name="Gráfico 212">
          <a:extLst>
            <a:ext uri="{FF2B5EF4-FFF2-40B4-BE49-F238E27FC236}">
              <a16:creationId xmlns:a16="http://schemas.microsoft.com/office/drawing/2014/main" id="{134526E0-3922-4CB4-A014-8AAA1DD778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14" name="Gráfico 213">
          <a:extLst>
            <a:ext uri="{FF2B5EF4-FFF2-40B4-BE49-F238E27FC236}">
              <a16:creationId xmlns:a16="http://schemas.microsoft.com/office/drawing/2014/main" id="{F567F5D7-C3A5-4D90-B733-FEE3ED24EE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15" name="Gráfico 214">
          <a:extLst>
            <a:ext uri="{FF2B5EF4-FFF2-40B4-BE49-F238E27FC236}">
              <a16:creationId xmlns:a16="http://schemas.microsoft.com/office/drawing/2014/main" id="{D60A2476-FF36-4AD8-91F9-68C12DC869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16" name="Gráfico 215">
          <a:extLst>
            <a:ext uri="{FF2B5EF4-FFF2-40B4-BE49-F238E27FC236}">
              <a16:creationId xmlns:a16="http://schemas.microsoft.com/office/drawing/2014/main" id="{E5B33E4F-534A-45ED-88F1-DA0151AFAA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17" name="Gráfico 216">
          <a:extLst>
            <a:ext uri="{FF2B5EF4-FFF2-40B4-BE49-F238E27FC236}">
              <a16:creationId xmlns:a16="http://schemas.microsoft.com/office/drawing/2014/main" id="{DBA76822-1A34-4C3B-A267-49470D6F52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18" name="Gráfico 217">
          <a:extLst>
            <a:ext uri="{FF2B5EF4-FFF2-40B4-BE49-F238E27FC236}">
              <a16:creationId xmlns:a16="http://schemas.microsoft.com/office/drawing/2014/main" id="{928983EE-CCF4-4849-8DCB-E60ABF146D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19" name="Gráfico 218">
          <a:extLst>
            <a:ext uri="{FF2B5EF4-FFF2-40B4-BE49-F238E27FC236}">
              <a16:creationId xmlns:a16="http://schemas.microsoft.com/office/drawing/2014/main" id="{8DD31AC9-7A56-4371-A712-DDCB93FD0B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20" name="Gráfico 219">
          <a:extLst>
            <a:ext uri="{FF2B5EF4-FFF2-40B4-BE49-F238E27FC236}">
              <a16:creationId xmlns:a16="http://schemas.microsoft.com/office/drawing/2014/main" id="{D6E6D2E3-3EA2-4AB8-B927-217BEBBAB5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21" name="Gráfico 220">
          <a:extLst>
            <a:ext uri="{FF2B5EF4-FFF2-40B4-BE49-F238E27FC236}">
              <a16:creationId xmlns:a16="http://schemas.microsoft.com/office/drawing/2014/main" id="{17D45E39-FEB6-4359-96BD-2284F3B4A8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22" name="Gráfico 221">
          <a:extLst>
            <a:ext uri="{FF2B5EF4-FFF2-40B4-BE49-F238E27FC236}">
              <a16:creationId xmlns:a16="http://schemas.microsoft.com/office/drawing/2014/main" id="{A5A86E14-4064-4EF0-B2EB-8E19CDBD78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23" name="Gráfico 222">
          <a:extLst>
            <a:ext uri="{FF2B5EF4-FFF2-40B4-BE49-F238E27FC236}">
              <a16:creationId xmlns:a16="http://schemas.microsoft.com/office/drawing/2014/main" id="{1CDC7D6D-4553-4D6F-86A7-12F795A0C5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24" name="Gráfico 223">
          <a:extLst>
            <a:ext uri="{FF2B5EF4-FFF2-40B4-BE49-F238E27FC236}">
              <a16:creationId xmlns:a16="http://schemas.microsoft.com/office/drawing/2014/main" id="{33243191-2CD1-47BE-B48E-548D00A45C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25" name="Gráfico 224">
          <a:extLst>
            <a:ext uri="{FF2B5EF4-FFF2-40B4-BE49-F238E27FC236}">
              <a16:creationId xmlns:a16="http://schemas.microsoft.com/office/drawing/2014/main" id="{1788E1B1-1632-4FD7-B567-99E2CD817B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26" name="Gráfico 225">
          <a:extLst>
            <a:ext uri="{FF2B5EF4-FFF2-40B4-BE49-F238E27FC236}">
              <a16:creationId xmlns:a16="http://schemas.microsoft.com/office/drawing/2014/main" id="{CFC2CF5B-07FA-4C4F-B7C4-F73C178BE1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27" name="Gráfico 226">
          <a:extLst>
            <a:ext uri="{FF2B5EF4-FFF2-40B4-BE49-F238E27FC236}">
              <a16:creationId xmlns:a16="http://schemas.microsoft.com/office/drawing/2014/main" id="{CF0AABE4-EA1A-4D8D-85E1-CD9B81743F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28" name="Gráfico 227">
          <a:extLst>
            <a:ext uri="{FF2B5EF4-FFF2-40B4-BE49-F238E27FC236}">
              <a16:creationId xmlns:a16="http://schemas.microsoft.com/office/drawing/2014/main" id="{F38352D1-D5E1-4DBA-B1BA-EF44A8A80D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29" name="Gráfico 228">
          <a:extLst>
            <a:ext uri="{FF2B5EF4-FFF2-40B4-BE49-F238E27FC236}">
              <a16:creationId xmlns:a16="http://schemas.microsoft.com/office/drawing/2014/main" id="{DF313D05-9657-4988-99C6-5DC9FE2899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30" name="Gráfico 229">
          <a:extLst>
            <a:ext uri="{FF2B5EF4-FFF2-40B4-BE49-F238E27FC236}">
              <a16:creationId xmlns:a16="http://schemas.microsoft.com/office/drawing/2014/main" id="{F117D28F-E103-40A3-8DCE-2DB5EFC50F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31" name="Gráfico 230">
          <a:extLst>
            <a:ext uri="{FF2B5EF4-FFF2-40B4-BE49-F238E27FC236}">
              <a16:creationId xmlns:a16="http://schemas.microsoft.com/office/drawing/2014/main" id="{180DAD69-7BC2-45B0-99B9-ECD4887585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32" name="Gráfico 231">
          <a:extLst>
            <a:ext uri="{FF2B5EF4-FFF2-40B4-BE49-F238E27FC236}">
              <a16:creationId xmlns:a16="http://schemas.microsoft.com/office/drawing/2014/main" id="{2C1FB992-8A48-4EE0-98AC-A815CFD613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33" name="Gráfico 232">
          <a:extLst>
            <a:ext uri="{FF2B5EF4-FFF2-40B4-BE49-F238E27FC236}">
              <a16:creationId xmlns:a16="http://schemas.microsoft.com/office/drawing/2014/main" id="{8DCFC2DE-FD3B-4CCA-8C8F-6D9CE41071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34" name="Gráfico 233">
          <a:extLst>
            <a:ext uri="{FF2B5EF4-FFF2-40B4-BE49-F238E27FC236}">
              <a16:creationId xmlns:a16="http://schemas.microsoft.com/office/drawing/2014/main" id="{C36B418D-3CE0-4333-A196-35B458107A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35" name="Gráfico 234">
          <a:extLst>
            <a:ext uri="{FF2B5EF4-FFF2-40B4-BE49-F238E27FC236}">
              <a16:creationId xmlns:a16="http://schemas.microsoft.com/office/drawing/2014/main" id="{0AA0F297-B702-4BAB-A629-E61240FEDE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36" name="Gráfico 235">
          <a:extLst>
            <a:ext uri="{FF2B5EF4-FFF2-40B4-BE49-F238E27FC236}">
              <a16:creationId xmlns:a16="http://schemas.microsoft.com/office/drawing/2014/main" id="{F3DF4207-3AD4-4F79-BD38-188AC543F3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37" name="Gráfico 236">
          <a:extLst>
            <a:ext uri="{FF2B5EF4-FFF2-40B4-BE49-F238E27FC236}">
              <a16:creationId xmlns:a16="http://schemas.microsoft.com/office/drawing/2014/main" id="{5B9E52DB-699E-4419-AB87-28614FFF07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38" name="Gráfico 237">
          <a:extLst>
            <a:ext uri="{FF2B5EF4-FFF2-40B4-BE49-F238E27FC236}">
              <a16:creationId xmlns:a16="http://schemas.microsoft.com/office/drawing/2014/main" id="{C7FD963D-B14A-4300-A997-5B81CDD432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39" name="Gráfico 238">
          <a:extLst>
            <a:ext uri="{FF2B5EF4-FFF2-40B4-BE49-F238E27FC236}">
              <a16:creationId xmlns:a16="http://schemas.microsoft.com/office/drawing/2014/main" id="{593DD010-91BA-4135-9C36-DFD0AEF730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40" name="Gráfico 239">
          <a:extLst>
            <a:ext uri="{FF2B5EF4-FFF2-40B4-BE49-F238E27FC236}">
              <a16:creationId xmlns:a16="http://schemas.microsoft.com/office/drawing/2014/main" id="{4286F067-93F1-43DD-B7D8-6552C9177E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41" name="Gráfico 240">
          <a:extLst>
            <a:ext uri="{FF2B5EF4-FFF2-40B4-BE49-F238E27FC236}">
              <a16:creationId xmlns:a16="http://schemas.microsoft.com/office/drawing/2014/main" id="{61CB8F93-5B70-451B-AB71-C2D49EB639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42" name="Gráfico 241">
          <a:extLst>
            <a:ext uri="{FF2B5EF4-FFF2-40B4-BE49-F238E27FC236}">
              <a16:creationId xmlns:a16="http://schemas.microsoft.com/office/drawing/2014/main" id="{A6BB13AF-26C3-460A-B5B7-C1F33E6E37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43" name="Gráfico 242">
          <a:extLst>
            <a:ext uri="{FF2B5EF4-FFF2-40B4-BE49-F238E27FC236}">
              <a16:creationId xmlns:a16="http://schemas.microsoft.com/office/drawing/2014/main" id="{A2121F41-E927-4C7A-88F7-6DEFCEE87A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44" name="Gráfico 243">
          <a:extLst>
            <a:ext uri="{FF2B5EF4-FFF2-40B4-BE49-F238E27FC236}">
              <a16:creationId xmlns:a16="http://schemas.microsoft.com/office/drawing/2014/main" id="{C0665C79-B880-4B0F-B7C6-44FB8181A0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45" name="Gráfico 244">
          <a:extLst>
            <a:ext uri="{FF2B5EF4-FFF2-40B4-BE49-F238E27FC236}">
              <a16:creationId xmlns:a16="http://schemas.microsoft.com/office/drawing/2014/main" id="{73D316F6-C59E-4BB1-AA03-33F0AC4AAE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46" name="Gráfico 245">
          <a:extLst>
            <a:ext uri="{FF2B5EF4-FFF2-40B4-BE49-F238E27FC236}">
              <a16:creationId xmlns:a16="http://schemas.microsoft.com/office/drawing/2014/main" id="{1595532D-163F-4C0B-99E9-6D21DD3712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47" name="Gráfico 246">
          <a:extLst>
            <a:ext uri="{FF2B5EF4-FFF2-40B4-BE49-F238E27FC236}">
              <a16:creationId xmlns:a16="http://schemas.microsoft.com/office/drawing/2014/main" id="{4CC7FE52-81D3-4355-A8B3-1BF898830A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48" name="Gráfico 247">
          <a:extLst>
            <a:ext uri="{FF2B5EF4-FFF2-40B4-BE49-F238E27FC236}">
              <a16:creationId xmlns:a16="http://schemas.microsoft.com/office/drawing/2014/main" id="{1B8E4214-D457-49CC-B281-698B361168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49" name="Gráfico 248">
          <a:extLst>
            <a:ext uri="{FF2B5EF4-FFF2-40B4-BE49-F238E27FC236}">
              <a16:creationId xmlns:a16="http://schemas.microsoft.com/office/drawing/2014/main" id="{8C0372A0-83CB-4EF7-AE6C-2F489E1F8C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50" name="Gráfico 249">
          <a:extLst>
            <a:ext uri="{FF2B5EF4-FFF2-40B4-BE49-F238E27FC236}">
              <a16:creationId xmlns:a16="http://schemas.microsoft.com/office/drawing/2014/main" id="{966D26B6-A7CB-4B7C-91DB-95B7E4013A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51" name="Gráfico 250">
          <a:extLst>
            <a:ext uri="{FF2B5EF4-FFF2-40B4-BE49-F238E27FC236}">
              <a16:creationId xmlns:a16="http://schemas.microsoft.com/office/drawing/2014/main" id="{21B6DC20-9C18-4138-98A0-884C5EB368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52" name="Gráfico 251">
          <a:extLst>
            <a:ext uri="{FF2B5EF4-FFF2-40B4-BE49-F238E27FC236}">
              <a16:creationId xmlns:a16="http://schemas.microsoft.com/office/drawing/2014/main" id="{6C3ED830-0CC2-4453-B255-5C18D99C60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53" name="Gráfico 252">
          <a:extLst>
            <a:ext uri="{FF2B5EF4-FFF2-40B4-BE49-F238E27FC236}">
              <a16:creationId xmlns:a16="http://schemas.microsoft.com/office/drawing/2014/main" id="{92243BD8-60F8-4B44-8B56-F6021EBC71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54" name="Gráfico 253">
          <a:extLst>
            <a:ext uri="{FF2B5EF4-FFF2-40B4-BE49-F238E27FC236}">
              <a16:creationId xmlns:a16="http://schemas.microsoft.com/office/drawing/2014/main" id="{2F6A66B1-13E6-4236-9975-D624241AA9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55" name="Gráfico 254">
          <a:extLst>
            <a:ext uri="{FF2B5EF4-FFF2-40B4-BE49-F238E27FC236}">
              <a16:creationId xmlns:a16="http://schemas.microsoft.com/office/drawing/2014/main" id="{A1C4120D-8792-48D5-A0D0-A64D48A0A9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56" name="Gráfico 255">
          <a:extLst>
            <a:ext uri="{FF2B5EF4-FFF2-40B4-BE49-F238E27FC236}">
              <a16:creationId xmlns:a16="http://schemas.microsoft.com/office/drawing/2014/main" id="{109577FA-1C83-43FE-8FCB-70451A6284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57" name="Gráfico 256">
          <a:extLst>
            <a:ext uri="{FF2B5EF4-FFF2-40B4-BE49-F238E27FC236}">
              <a16:creationId xmlns:a16="http://schemas.microsoft.com/office/drawing/2014/main" id="{31549CA2-FE29-4786-9290-8C3E80107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58" name="Gráfico 257">
          <a:extLst>
            <a:ext uri="{FF2B5EF4-FFF2-40B4-BE49-F238E27FC236}">
              <a16:creationId xmlns:a16="http://schemas.microsoft.com/office/drawing/2014/main" id="{A13D63A1-4A84-4571-9CE3-45E93EF8A8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59" name="Gráfico 258">
          <a:extLst>
            <a:ext uri="{FF2B5EF4-FFF2-40B4-BE49-F238E27FC236}">
              <a16:creationId xmlns:a16="http://schemas.microsoft.com/office/drawing/2014/main" id="{C5A90AFB-A3A0-4EEA-B593-5016F23AA9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60" name="Gráfico 259">
          <a:extLst>
            <a:ext uri="{FF2B5EF4-FFF2-40B4-BE49-F238E27FC236}">
              <a16:creationId xmlns:a16="http://schemas.microsoft.com/office/drawing/2014/main" id="{D2F6C00C-9478-4E6A-8446-FB638E80DE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61" name="Gráfico 260">
          <a:extLst>
            <a:ext uri="{FF2B5EF4-FFF2-40B4-BE49-F238E27FC236}">
              <a16:creationId xmlns:a16="http://schemas.microsoft.com/office/drawing/2014/main" id="{7F36A43A-0042-4F84-99EE-2DEA54363F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62" name="Gráfico 261">
          <a:extLst>
            <a:ext uri="{FF2B5EF4-FFF2-40B4-BE49-F238E27FC236}">
              <a16:creationId xmlns:a16="http://schemas.microsoft.com/office/drawing/2014/main" id="{7218B754-AC37-4E5B-95DA-755630A4B7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63" name="Gráfico 262">
          <a:extLst>
            <a:ext uri="{FF2B5EF4-FFF2-40B4-BE49-F238E27FC236}">
              <a16:creationId xmlns:a16="http://schemas.microsoft.com/office/drawing/2014/main" id="{90032C4E-BA14-408F-94DB-CEDA9B0A71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64" name="Gráfico 263">
          <a:extLst>
            <a:ext uri="{FF2B5EF4-FFF2-40B4-BE49-F238E27FC236}">
              <a16:creationId xmlns:a16="http://schemas.microsoft.com/office/drawing/2014/main" id="{79F276DC-BAF6-408A-AAAA-D909F4B2FB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65" name="Gráfico 264">
          <a:extLst>
            <a:ext uri="{FF2B5EF4-FFF2-40B4-BE49-F238E27FC236}">
              <a16:creationId xmlns:a16="http://schemas.microsoft.com/office/drawing/2014/main" id="{7EE650C0-1EE5-4D0C-B063-58B8E4A3AE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66" name="Gráfico 265">
          <a:extLst>
            <a:ext uri="{FF2B5EF4-FFF2-40B4-BE49-F238E27FC236}">
              <a16:creationId xmlns:a16="http://schemas.microsoft.com/office/drawing/2014/main" id="{2D7F1170-8345-4DD6-A10F-52B6E37D08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67" name="Gráfico 266">
          <a:extLst>
            <a:ext uri="{FF2B5EF4-FFF2-40B4-BE49-F238E27FC236}">
              <a16:creationId xmlns:a16="http://schemas.microsoft.com/office/drawing/2014/main" id="{E9D81E85-F097-457A-8F8B-14E1B07016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68" name="Gráfico 267">
          <a:extLst>
            <a:ext uri="{FF2B5EF4-FFF2-40B4-BE49-F238E27FC236}">
              <a16:creationId xmlns:a16="http://schemas.microsoft.com/office/drawing/2014/main" id="{0B6CF0E4-12C0-44E1-8BBC-B7EB95C883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69" name="Gráfico 268">
          <a:extLst>
            <a:ext uri="{FF2B5EF4-FFF2-40B4-BE49-F238E27FC236}">
              <a16:creationId xmlns:a16="http://schemas.microsoft.com/office/drawing/2014/main" id="{FC4A079C-BB46-4D4B-8E78-84AE4D94D0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70" name="Gráfico 269">
          <a:extLst>
            <a:ext uri="{FF2B5EF4-FFF2-40B4-BE49-F238E27FC236}">
              <a16:creationId xmlns:a16="http://schemas.microsoft.com/office/drawing/2014/main" id="{CD9E3FD2-B38A-4E0E-827F-B31F9F0C6B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71" name="Gráfico 270">
          <a:extLst>
            <a:ext uri="{FF2B5EF4-FFF2-40B4-BE49-F238E27FC236}">
              <a16:creationId xmlns:a16="http://schemas.microsoft.com/office/drawing/2014/main" id="{5538D035-3927-423B-911E-1E8281085B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72" name="Gráfico 271">
          <a:extLst>
            <a:ext uri="{FF2B5EF4-FFF2-40B4-BE49-F238E27FC236}">
              <a16:creationId xmlns:a16="http://schemas.microsoft.com/office/drawing/2014/main" id="{B8AF82E9-3145-47A2-9969-7BAC243095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73" name="Gráfico 272">
          <a:extLst>
            <a:ext uri="{FF2B5EF4-FFF2-40B4-BE49-F238E27FC236}">
              <a16:creationId xmlns:a16="http://schemas.microsoft.com/office/drawing/2014/main" id="{D7DC1682-C649-4D64-9C46-04037788EC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74" name="Gráfico 273">
          <a:extLst>
            <a:ext uri="{FF2B5EF4-FFF2-40B4-BE49-F238E27FC236}">
              <a16:creationId xmlns:a16="http://schemas.microsoft.com/office/drawing/2014/main" id="{E6ABF8A0-FAB7-4751-876F-73C49FA8E5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75" name="Gráfico 274">
          <a:extLst>
            <a:ext uri="{FF2B5EF4-FFF2-40B4-BE49-F238E27FC236}">
              <a16:creationId xmlns:a16="http://schemas.microsoft.com/office/drawing/2014/main" id="{F54BE6E4-43A9-4DB9-BC40-6BEE986A9F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76" name="Gráfico 275">
          <a:extLst>
            <a:ext uri="{FF2B5EF4-FFF2-40B4-BE49-F238E27FC236}">
              <a16:creationId xmlns:a16="http://schemas.microsoft.com/office/drawing/2014/main" id="{4F7744A1-1181-45A6-A322-DDB4872A97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77" name="Gráfico 276">
          <a:extLst>
            <a:ext uri="{FF2B5EF4-FFF2-40B4-BE49-F238E27FC236}">
              <a16:creationId xmlns:a16="http://schemas.microsoft.com/office/drawing/2014/main" id="{536161B9-2EB3-43F2-8B35-24453E6BDC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78" name="Gráfico 277">
          <a:extLst>
            <a:ext uri="{FF2B5EF4-FFF2-40B4-BE49-F238E27FC236}">
              <a16:creationId xmlns:a16="http://schemas.microsoft.com/office/drawing/2014/main" id="{77CDCD6C-0976-42EA-8CE8-820CF56464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79" name="Gráfico 278">
          <a:extLst>
            <a:ext uri="{FF2B5EF4-FFF2-40B4-BE49-F238E27FC236}">
              <a16:creationId xmlns:a16="http://schemas.microsoft.com/office/drawing/2014/main" id="{E0BE9B4B-715D-4ED5-95D1-94093FEFEC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80" name="Gráfico 279">
          <a:extLst>
            <a:ext uri="{FF2B5EF4-FFF2-40B4-BE49-F238E27FC236}">
              <a16:creationId xmlns:a16="http://schemas.microsoft.com/office/drawing/2014/main" id="{0D8D2C3C-9A23-449C-9EC6-830812350B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81" name="Gráfico 280">
          <a:extLst>
            <a:ext uri="{FF2B5EF4-FFF2-40B4-BE49-F238E27FC236}">
              <a16:creationId xmlns:a16="http://schemas.microsoft.com/office/drawing/2014/main" id="{B0D199E4-559E-4D11-9DCF-25906775AF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82" name="Gráfico 281">
          <a:extLst>
            <a:ext uri="{FF2B5EF4-FFF2-40B4-BE49-F238E27FC236}">
              <a16:creationId xmlns:a16="http://schemas.microsoft.com/office/drawing/2014/main" id="{9CC18C32-785F-4BA2-A8A0-FDB7BD0401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83" name="Gráfico 282">
          <a:extLst>
            <a:ext uri="{FF2B5EF4-FFF2-40B4-BE49-F238E27FC236}">
              <a16:creationId xmlns:a16="http://schemas.microsoft.com/office/drawing/2014/main" id="{00D38DFD-D139-4599-A04C-684C84A230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84" name="Gráfico 283">
          <a:extLst>
            <a:ext uri="{FF2B5EF4-FFF2-40B4-BE49-F238E27FC236}">
              <a16:creationId xmlns:a16="http://schemas.microsoft.com/office/drawing/2014/main" id="{1FCFA1C5-5CFB-4C42-A563-6E56B0FBC9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85" name="Gráfico 284">
          <a:extLst>
            <a:ext uri="{FF2B5EF4-FFF2-40B4-BE49-F238E27FC236}">
              <a16:creationId xmlns:a16="http://schemas.microsoft.com/office/drawing/2014/main" id="{2A3EE09A-3368-44E5-A816-1C2848666A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86" name="Gráfico 285">
          <a:extLst>
            <a:ext uri="{FF2B5EF4-FFF2-40B4-BE49-F238E27FC236}">
              <a16:creationId xmlns:a16="http://schemas.microsoft.com/office/drawing/2014/main" id="{0034ABDD-60E5-463F-AA9C-E2D648D566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87" name="Gráfico 286">
          <a:extLst>
            <a:ext uri="{FF2B5EF4-FFF2-40B4-BE49-F238E27FC236}">
              <a16:creationId xmlns:a16="http://schemas.microsoft.com/office/drawing/2014/main" id="{4E81E3AB-F483-4EC1-9CCC-95C8BA70EB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6"/>
        </a:graphicData>
      </a:graphic>
    </xdr:graphicFrame>
    <xdr:clientData/>
  </xdr:twoCellAnchor>
  <xdr:twoCellAnchor>
    <xdr:from>
      <xdr:col>1</xdr:col>
      <xdr:colOff>53975</xdr:colOff>
      <xdr:row>26</xdr:row>
      <xdr:rowOff>50800</xdr:rowOff>
    </xdr:from>
    <xdr:to>
      <xdr:col>9</xdr:col>
      <xdr:colOff>3175</xdr:colOff>
      <xdr:row>58</xdr:row>
      <xdr:rowOff>15240</xdr:rowOff>
    </xdr:to>
    <xdr:grpSp>
      <xdr:nvGrpSpPr>
        <xdr:cNvPr id="290" name="Grupo 289">
          <a:extLst>
            <a:ext uri="{FF2B5EF4-FFF2-40B4-BE49-F238E27FC236}">
              <a16:creationId xmlns:a16="http://schemas.microsoft.com/office/drawing/2014/main" id="{9F9B69BD-6F00-02BB-27C6-7480B260378E}"/>
            </a:ext>
          </a:extLst>
        </xdr:cNvPr>
        <xdr:cNvGrpSpPr/>
      </xdr:nvGrpSpPr>
      <xdr:grpSpPr>
        <a:xfrm>
          <a:off x="125413" y="7337425"/>
          <a:ext cx="12379325" cy="5274628"/>
          <a:chOff x="53975" y="9245600"/>
          <a:chExt cx="9791700" cy="3860800"/>
        </a:xfrm>
      </xdr:grpSpPr>
      <xdr:graphicFrame macro="">
        <xdr:nvGraphicFramePr>
          <xdr:cNvPr id="288" name="Gráfico 287">
            <a:extLst>
              <a:ext uri="{FF2B5EF4-FFF2-40B4-BE49-F238E27FC236}">
                <a16:creationId xmlns:a16="http://schemas.microsoft.com/office/drawing/2014/main" id="{DED6C1B3-8130-4614-A931-42FA767998EC}"/>
              </a:ext>
            </a:extLst>
          </xdr:cNvPr>
          <xdr:cNvGraphicFramePr>
            <a:graphicFrameLocks/>
          </xdr:cNvGraphicFramePr>
        </xdr:nvGraphicFramePr>
        <xdr:xfrm>
          <a:off x="53975" y="9245600"/>
          <a:ext cx="4949825" cy="38608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87"/>
          </a:graphicData>
        </a:graphic>
      </xdr:graphicFrame>
      <xdr:graphicFrame macro="">
        <xdr:nvGraphicFramePr>
          <xdr:cNvPr id="289" name="Gráfico 288">
            <a:extLst>
              <a:ext uri="{FF2B5EF4-FFF2-40B4-BE49-F238E27FC236}">
                <a16:creationId xmlns:a16="http://schemas.microsoft.com/office/drawing/2014/main" id="{FD98A39F-78C2-48AB-B326-7D7CFE723C9B}"/>
              </a:ext>
            </a:extLst>
          </xdr:cNvPr>
          <xdr:cNvGraphicFramePr>
            <a:graphicFrameLocks/>
          </xdr:cNvGraphicFramePr>
        </xdr:nvGraphicFramePr>
        <xdr:xfrm>
          <a:off x="5003800" y="9245600"/>
          <a:ext cx="4841875" cy="38608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88"/>
          </a:graphicData>
        </a:graphic>
      </xdr:graphicFrame>
    </xdr:grpSp>
    <xdr:clientData/>
  </xdr:twoCellAnchor>
  <xdr:twoCellAnchor editAs="oneCell">
    <xdr:from>
      <xdr:col>6</xdr:col>
      <xdr:colOff>952578</xdr:colOff>
      <xdr:row>0</xdr:row>
      <xdr:rowOff>0</xdr:rowOff>
    </xdr:from>
    <xdr:to>
      <xdr:col>8</xdr:col>
      <xdr:colOff>1535906</xdr:colOff>
      <xdr:row>1</xdr:row>
      <xdr:rowOff>9525</xdr:rowOff>
    </xdr:to>
    <xdr:pic>
      <xdr:nvPicPr>
        <xdr:cNvPr id="291" name="Imagen 290">
          <a:extLst>
            <a:ext uri="{FF2B5EF4-FFF2-40B4-BE49-F238E27FC236}">
              <a16:creationId xmlns:a16="http://schemas.microsoft.com/office/drawing/2014/main" id="{37F2CF9B-63B8-4D0A-8F25-7B76EB4D7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9"/>
        <a:stretch>
          <a:fillRect/>
        </a:stretch>
      </xdr:blipFill>
      <xdr:spPr>
        <a:xfrm>
          <a:off x="9179797" y="0"/>
          <a:ext cx="3309859" cy="950119"/>
        </a:xfrm>
        <a:prstGeom prst="rect">
          <a:avLst/>
        </a:prstGeom>
      </xdr:spPr>
    </xdr:pic>
    <xdr:clientData/>
  </xdr:twoCellAnchor>
</xdr:wsDr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0.29349</cdr:x>
      <cdr:y>0.07298</cdr:y>
    </cdr:from>
    <cdr:to>
      <cdr:x>0.29349</cdr:x>
      <cdr:y>0.07298</cdr:y>
    </cdr:to>
    <cdr:sp macro="" textlink="">
      <cdr:nvSpPr>
        <cdr:cNvPr id="1433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92537" y="5670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0.00199</cdr:x>
      <cdr:y>0.07342</cdr:y>
    </cdr:from>
    <cdr:to>
      <cdr:x>1</cdr:x>
      <cdr:y>0.64488</cdr:y>
    </cdr:to>
    <cdr:sp macro="" textlink="">
      <cdr:nvSpPr>
        <cdr:cNvPr id="1433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7022"/>
          <a:ext cx="4724490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 2013</a:t>
          </a:r>
        </a:p>
      </cdr:txBody>
    </cdr: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0.21645</cdr:x>
      <cdr:y>0.06494</cdr:y>
    </cdr:from>
    <cdr:to>
      <cdr:x>0.21645</cdr:x>
      <cdr:y>0.06494</cdr:y>
    </cdr:to>
    <cdr:sp macro="" textlink="">
      <cdr:nvSpPr>
        <cdr:cNvPr id="1536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600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536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0.29349</cdr:x>
      <cdr:y>0.07298</cdr:y>
    </cdr:from>
    <cdr:to>
      <cdr:x>0.29349</cdr:x>
      <cdr:y>0.07298</cdr:y>
    </cdr:to>
    <cdr:sp macro="" textlink="">
      <cdr:nvSpPr>
        <cdr:cNvPr id="1945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92537" y="5670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0.02059</cdr:x>
      <cdr:y>0.07233</cdr:y>
    </cdr:from>
    <cdr:to>
      <cdr:x>0.98847</cdr:x>
      <cdr:y>0.64379</cdr:y>
    </cdr:to>
    <cdr:sp macro="" textlink="">
      <cdr:nvSpPr>
        <cdr:cNvPr id="1945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0666" y="56224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Enero-Febrero 2013</a:t>
          </a:r>
        </a:p>
      </cdr:txBody>
    </cdr: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0.21694</cdr:x>
      <cdr:y>0.06494</cdr:y>
    </cdr:from>
    <cdr:to>
      <cdr:x>0.21694</cdr:x>
      <cdr:y>0.06494</cdr:y>
    </cdr:to>
    <cdr:sp macro="" textlink="">
      <cdr:nvSpPr>
        <cdr:cNvPr id="2048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8179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048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Enero-Febrero 2012</a:t>
          </a:r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0.29349</cdr:x>
      <cdr:y>0.07298</cdr:y>
    </cdr:from>
    <cdr:to>
      <cdr:x>0.29349</cdr:x>
      <cdr:y>0.07298</cdr:y>
    </cdr:to>
    <cdr:sp macro="" textlink="">
      <cdr:nvSpPr>
        <cdr:cNvPr id="2355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92537" y="5670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0.02059</cdr:x>
      <cdr:y>0.07233</cdr:y>
    </cdr:from>
    <cdr:to>
      <cdr:x>0.98847</cdr:x>
      <cdr:y>0.64379</cdr:y>
    </cdr:to>
    <cdr:sp macro="" textlink="">
      <cdr:nvSpPr>
        <cdr:cNvPr id="2355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0666" y="56224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Enero-Marzo 2013</a:t>
          </a:r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0.21694</cdr:x>
      <cdr:y>0.06494</cdr:y>
    </cdr:from>
    <cdr:to>
      <cdr:x>0.21694</cdr:x>
      <cdr:y>0.06494</cdr:y>
    </cdr:to>
    <cdr:sp macro="" textlink="">
      <cdr:nvSpPr>
        <cdr:cNvPr id="2457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8179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457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Enero-Marzo 2012</a:t>
          </a:r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0.06494</cdr:y>
    </cdr:from>
    <cdr:to>
      <cdr:x>0.28418</cdr:x>
      <cdr:y>0.06494</cdr:y>
    </cdr:to>
    <cdr:sp macro="" textlink="">
      <cdr:nvSpPr>
        <cdr:cNvPr id="2764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0.0201</cdr:x>
      <cdr:y>0.06494</cdr:y>
    </cdr:from>
    <cdr:to>
      <cdr:x>0.98798</cdr:x>
      <cdr:y>0.63639</cdr:y>
    </cdr:to>
    <cdr:sp macro="" textlink="">
      <cdr:nvSpPr>
        <cdr:cNvPr id="2765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8346" y="5080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Enero-Abril 2013</a:t>
          </a:r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0.20985</cdr:x>
      <cdr:y>0.06494</cdr:y>
    </cdr:from>
    <cdr:to>
      <cdr:x>0.20985</cdr:x>
      <cdr:y>0.06494</cdr:y>
    </cdr:to>
    <cdr:sp macro="" textlink="">
      <cdr:nvSpPr>
        <cdr:cNvPr id="2867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6620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867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Enero-Abril 2012</a:t>
          </a:r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0.29349</cdr:x>
      <cdr:y>0.07298</cdr:y>
    </cdr:from>
    <cdr:to>
      <cdr:x>0.29349</cdr:x>
      <cdr:y>0.07298</cdr:y>
    </cdr:to>
    <cdr:sp macro="" textlink="">
      <cdr:nvSpPr>
        <cdr:cNvPr id="3174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92537" y="5670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0.02059</cdr:x>
      <cdr:y>0.07233</cdr:y>
    </cdr:from>
    <cdr:to>
      <cdr:x>0.98847</cdr:x>
      <cdr:y>0.64379</cdr:y>
    </cdr:to>
    <cdr:sp macro="" textlink="">
      <cdr:nvSpPr>
        <cdr:cNvPr id="3174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0666" y="56224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Enero-Mayo 2013</a:t>
          </a:r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0.21694</cdr:x>
      <cdr:y>0.06494</cdr:y>
    </cdr:from>
    <cdr:to>
      <cdr:x>0.21694</cdr:x>
      <cdr:y>0.06494</cdr:y>
    </cdr:to>
    <cdr:sp macro="" textlink="">
      <cdr:nvSpPr>
        <cdr:cNvPr id="3276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8179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277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Enero-Mayo 2012</a:t>
          </a:r>
        </a:p>
      </cdr:txBody>
    </cdr: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0.29349</cdr:x>
      <cdr:y>0.07298</cdr:y>
    </cdr:from>
    <cdr:to>
      <cdr:x>0.29349</cdr:x>
      <cdr:y>0.07298</cdr:y>
    </cdr:to>
    <cdr:sp macro="" textlink="">
      <cdr:nvSpPr>
        <cdr:cNvPr id="3584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92537" y="5670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0.02059</cdr:x>
      <cdr:y>0.07233</cdr:y>
    </cdr:from>
    <cdr:to>
      <cdr:x>0.98847</cdr:x>
      <cdr:y>0.64379</cdr:y>
    </cdr:to>
    <cdr:sp macro="" textlink="">
      <cdr:nvSpPr>
        <cdr:cNvPr id="3584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0666" y="56224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Enero-Junio 2013</a:t>
          </a:r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0.21694</cdr:x>
      <cdr:y>0.06494</cdr:y>
    </cdr:from>
    <cdr:to>
      <cdr:x>0.21694</cdr:x>
      <cdr:y>0.06494</cdr:y>
    </cdr:to>
    <cdr:sp macro="" textlink="">
      <cdr:nvSpPr>
        <cdr:cNvPr id="3686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8179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686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Enero-Junio 2012</a:t>
          </a:r>
        </a:p>
      </cdr:txBody>
    </cdr:sp>
  </cdr:relSizeAnchor>
</c:userShapes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0.29349</cdr:x>
      <cdr:y>0.07298</cdr:y>
    </cdr:from>
    <cdr:to>
      <cdr:x>0.29349</cdr:x>
      <cdr:y>0.07298</cdr:y>
    </cdr:to>
    <cdr:sp macro="" textlink="">
      <cdr:nvSpPr>
        <cdr:cNvPr id="3993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92537" y="5670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0.02059</cdr:x>
      <cdr:y>0.07233</cdr:y>
    </cdr:from>
    <cdr:to>
      <cdr:x>0.98847</cdr:x>
      <cdr:y>0.64379</cdr:y>
    </cdr:to>
    <cdr:sp macro="" textlink="">
      <cdr:nvSpPr>
        <cdr:cNvPr id="3993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0666" y="56224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Enero-Julio 2013</a:t>
          </a: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0.21694</cdr:x>
      <cdr:y>0.06494</cdr:y>
    </cdr:from>
    <cdr:to>
      <cdr:x>0.21694</cdr:x>
      <cdr:y>0.06494</cdr:y>
    </cdr:to>
    <cdr:sp macro="" textlink="">
      <cdr:nvSpPr>
        <cdr:cNvPr id="4096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8179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4096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Enero-Julio 2012</a:t>
          </a:r>
        </a:p>
      </cdr:txBody>
    </cdr: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0.29349</cdr:x>
      <cdr:y>0.07298</cdr:y>
    </cdr:from>
    <cdr:to>
      <cdr:x>0.29349</cdr:x>
      <cdr:y>0.07298</cdr:y>
    </cdr:to>
    <cdr:sp macro="" textlink="">
      <cdr:nvSpPr>
        <cdr:cNvPr id="4403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92537" y="5670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0.02059</cdr:x>
      <cdr:y>0.07233</cdr:y>
    </cdr:from>
    <cdr:to>
      <cdr:x>0.98847</cdr:x>
      <cdr:y>0.64379</cdr:y>
    </cdr:to>
    <cdr:sp macro="" textlink="">
      <cdr:nvSpPr>
        <cdr:cNvPr id="4403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0666" y="56224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Enero-Agosto 2013</a:t>
          </a:r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0.21694</cdr:x>
      <cdr:y>0.06494</cdr:y>
    </cdr:from>
    <cdr:to>
      <cdr:x>0.21694</cdr:x>
      <cdr:y>0.06494</cdr:y>
    </cdr:to>
    <cdr:sp macro="" textlink="">
      <cdr:nvSpPr>
        <cdr:cNvPr id="4505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8179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4505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Enero-Agosto 2012</a:t>
          </a:r>
        </a:p>
      </cdr:txBody>
    </cdr: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0.29447</cdr:x>
      <cdr:y>0.07298</cdr:y>
    </cdr:from>
    <cdr:to>
      <cdr:x>0.29447</cdr:x>
      <cdr:y>0.07298</cdr:y>
    </cdr:to>
    <cdr:sp macro="" textlink="">
      <cdr:nvSpPr>
        <cdr:cNvPr id="4812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97175" y="5670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0.02059</cdr:x>
      <cdr:y>0.07233</cdr:y>
    </cdr:from>
    <cdr:to>
      <cdr:x>0.98847</cdr:x>
      <cdr:y>0.64379</cdr:y>
    </cdr:to>
    <cdr:sp macro="" textlink="">
      <cdr:nvSpPr>
        <cdr:cNvPr id="4813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0666" y="56224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Enero-Septiembre 2013</a:t>
          </a:r>
        </a:p>
      </cdr:txBody>
    </cdr:sp>
  </cdr:relSizeAnchor>
</c:userShapes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0.21694</cdr:x>
      <cdr:y>0.06494</cdr:y>
    </cdr:from>
    <cdr:to>
      <cdr:x>0.21694</cdr:x>
      <cdr:y>0.06494</cdr:y>
    </cdr:to>
    <cdr:sp macro="" textlink="">
      <cdr:nvSpPr>
        <cdr:cNvPr id="4915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8179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4915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Enero-Septiembre 2012</a:t>
          </a:r>
        </a:p>
      </cdr:txBody>
    </cdr:sp>
  </cdr:relSizeAnchor>
</c:userShapes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0.29447</cdr:x>
      <cdr:y>0.07298</cdr:y>
    </cdr:from>
    <cdr:to>
      <cdr:x>0.29447</cdr:x>
      <cdr:y>0.07298</cdr:y>
    </cdr:to>
    <cdr:sp macro="" textlink="">
      <cdr:nvSpPr>
        <cdr:cNvPr id="5222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97175" y="5670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0.02059</cdr:x>
      <cdr:y>0.07233</cdr:y>
    </cdr:from>
    <cdr:to>
      <cdr:x>0.98847</cdr:x>
      <cdr:y>0.64379</cdr:y>
    </cdr:to>
    <cdr:sp macro="" textlink="">
      <cdr:nvSpPr>
        <cdr:cNvPr id="5222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0666" y="56224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Enero-Octubre 2013</a:t>
          </a:r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0.21694</cdr:x>
      <cdr:y>0.06494</cdr:y>
    </cdr:from>
    <cdr:to>
      <cdr:x>0.21694</cdr:x>
      <cdr:y>0.06494</cdr:y>
    </cdr:to>
    <cdr:sp macro="" textlink="">
      <cdr:nvSpPr>
        <cdr:cNvPr id="5324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8179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5325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Enero-Octubre 2012</a:t>
          </a:r>
        </a:p>
      </cdr:txBody>
    </cdr: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5632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0.0201</cdr:x>
      <cdr:y>0.06994</cdr:y>
    </cdr:from>
    <cdr:to>
      <cdr:x>0.98798</cdr:x>
      <cdr:y>0.6414</cdr:y>
    </cdr:to>
    <cdr:sp macro="" textlink="">
      <cdr:nvSpPr>
        <cdr:cNvPr id="5632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8346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Enero-Noviembre 2013</a:t>
          </a:r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0.20985</cdr:x>
      <cdr:y>0.06494</cdr:y>
    </cdr:from>
    <cdr:to>
      <cdr:x>0.20985</cdr:x>
      <cdr:y>0.06494</cdr:y>
    </cdr:to>
    <cdr:sp macro="" textlink="">
      <cdr:nvSpPr>
        <cdr:cNvPr id="5734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6620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5734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Enero-Noviembre 2012</a:t>
          </a:r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0.51788</cdr:x>
      <cdr:y>0.06798</cdr:y>
    </cdr:from>
    <cdr:to>
      <cdr:x>0.51788</cdr:x>
      <cdr:y>0.06798</cdr:y>
    </cdr:to>
    <cdr:sp macro="" textlink="">
      <cdr:nvSpPr>
        <cdr:cNvPr id="6041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54793" y="53034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0.03212</cdr:x>
      <cdr:y>0.06776</cdr:y>
    </cdr:from>
    <cdr:to>
      <cdr:x>1</cdr:x>
      <cdr:y>0.63922</cdr:y>
    </cdr:to>
    <cdr:sp macro="" textlink="">
      <cdr:nvSpPr>
        <cdr:cNvPr id="6041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0246" y="52874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 2015</a:t>
          </a:r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0.46746</cdr:x>
      <cdr:y>0.06494</cdr:y>
    </cdr:from>
    <cdr:to>
      <cdr:x>0.46746</cdr:x>
      <cdr:y>0.06494</cdr:y>
    </cdr:to>
    <cdr:sp macro="" textlink="">
      <cdr:nvSpPr>
        <cdr:cNvPr id="6144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82528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6144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 2014</a:t>
          </a:r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7065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7065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Enero-Febrero 2014</a:t>
          </a:r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7168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7168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Enero-Febrero 2013</a:t>
          </a:r>
        </a:p>
      </cdr:txBody>
    </cdr: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7782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7782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Enero-Marzo 2014</a:t>
          </a:r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7884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7885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Enero-Marzo 2013</a:t>
          </a:r>
        </a:p>
      </cdr:txBody>
    </cdr:sp>
  </cdr:relSizeAnchor>
</c:userShapes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8192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8192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Enero-Abril 2014</a:t>
          </a:r>
        </a:p>
      </cdr:txBody>
    </cdr:sp>
  </cdr:relSizeAnchor>
</c:userShapes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8294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8294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Enero-Abril 2013</a:t>
          </a:r>
        </a:p>
      </cdr:txBody>
    </cdr:sp>
  </cdr:relSizeAnchor>
</c:userShapes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0.26409</cdr:x>
      <cdr:y>0.06581</cdr:y>
    </cdr:from>
    <cdr:to>
      <cdr:x>0.26409</cdr:x>
      <cdr:y>0.06581</cdr:y>
    </cdr:to>
    <cdr:sp macro="" textlink="">
      <cdr:nvSpPr>
        <cdr:cNvPr id="8601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3376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0.01814</cdr:x>
      <cdr:y>0.06581</cdr:y>
    </cdr:from>
    <cdr:to>
      <cdr:x>0.98602</cdr:x>
      <cdr:y>0.63726</cdr:y>
    </cdr:to>
    <cdr:sp macro="" textlink="">
      <cdr:nvSpPr>
        <cdr:cNvPr id="8601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069" y="51438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Enero-Mayo 2014</a:t>
          </a:r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0.16581</cdr:x>
      <cdr:y>0.06494</cdr:y>
    </cdr:from>
    <cdr:to>
      <cdr:x>0.16581</cdr:x>
      <cdr:y>0.06494</cdr:y>
    </cdr:to>
    <cdr:sp macro="" textlink="">
      <cdr:nvSpPr>
        <cdr:cNvPr id="8704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0739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8704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Enero-Mayo 2013</a:t>
          </a:r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0.28222</cdr:x>
      <cdr:y>0.07037</cdr:y>
    </cdr:from>
    <cdr:to>
      <cdr:x>0.28222</cdr:x>
      <cdr:y>0.07037</cdr:y>
    </cdr:to>
    <cdr:sp macro="" textlink="">
      <cdr:nvSpPr>
        <cdr:cNvPr id="9011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9192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9011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Enero-Junio 2014</a:t>
          </a:r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9113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9113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Enero-Junio 2013</a:t>
          </a:r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0.26409</cdr:x>
      <cdr:y>0.06581</cdr:y>
    </cdr:from>
    <cdr:to>
      <cdr:x>0.26409</cdr:x>
      <cdr:y>0.06581</cdr:y>
    </cdr:to>
    <cdr:sp macro="" textlink="">
      <cdr:nvSpPr>
        <cdr:cNvPr id="9420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3376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0.01814</cdr:x>
      <cdr:y>0.06581</cdr:y>
    </cdr:from>
    <cdr:to>
      <cdr:x>0.98602</cdr:x>
      <cdr:y>0.63726</cdr:y>
    </cdr:to>
    <cdr:sp macro="" textlink="">
      <cdr:nvSpPr>
        <cdr:cNvPr id="9421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069" y="51438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Enero-Julio 2014</a:t>
          </a:r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0.16581</cdr:x>
      <cdr:y>0.06494</cdr:y>
    </cdr:from>
    <cdr:to>
      <cdr:x>0.16581</cdr:x>
      <cdr:y>0.06494</cdr:y>
    </cdr:to>
    <cdr:sp macro="" textlink="">
      <cdr:nvSpPr>
        <cdr:cNvPr id="9523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0739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9523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Enero-Julio 2013</a:t>
          </a:r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0.28222</cdr:x>
      <cdr:y>0.07037</cdr:y>
    </cdr:from>
    <cdr:to>
      <cdr:x>0.28222</cdr:x>
      <cdr:y>0.07037</cdr:y>
    </cdr:to>
    <cdr:sp macro="" textlink="">
      <cdr:nvSpPr>
        <cdr:cNvPr id="9830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9192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9830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Enero-Agosto 2014</a:t>
          </a:r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9932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9933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Enero-Agosto 2013</a:t>
          </a:r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0.2832</cdr:x>
      <cdr:y>0.07037</cdr:y>
    </cdr:from>
    <cdr:to>
      <cdr:x>0.2832</cdr:x>
      <cdr:y>0.07037</cdr:y>
    </cdr:to>
    <cdr:sp macro="" textlink="">
      <cdr:nvSpPr>
        <cdr:cNvPr id="10240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3831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10240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Enero-Septiembre 2014</a:t>
          </a:r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10342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0342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Enero-Septiembre 2013</a:t>
          </a:r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10649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0.01912</cdr:x>
      <cdr:y>0.06994</cdr:y>
    </cdr:from>
    <cdr:to>
      <cdr:x>0.987</cdr:x>
      <cdr:y>0.6414</cdr:y>
    </cdr:to>
    <cdr:sp macro="" textlink="">
      <cdr:nvSpPr>
        <cdr:cNvPr id="10649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708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Enero-Octubre 2014</a:t>
          </a:r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10752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0752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Enero-Octubre 2013</a:t>
          </a:r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11059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0.01912</cdr:x>
      <cdr:y>0.06994</cdr:y>
    </cdr:from>
    <cdr:to>
      <cdr:x>0.987</cdr:x>
      <cdr:y>0.6414</cdr:y>
    </cdr:to>
    <cdr:sp macro="" textlink="">
      <cdr:nvSpPr>
        <cdr:cNvPr id="11059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708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Enero-Noviembre 2014</a:t>
          </a: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11161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1161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Enero-Noviembre 2013</a:t>
          </a:r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0.26581</cdr:x>
      <cdr:y>0.06581</cdr:y>
    </cdr:from>
    <cdr:to>
      <cdr:x>0.26581</cdr:x>
      <cdr:y>0.06581</cdr:y>
    </cdr:to>
    <cdr:sp macro="" textlink="">
      <cdr:nvSpPr>
        <cdr:cNvPr id="11468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1494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0.06581</cdr:y>
    </cdr:from>
    <cdr:to>
      <cdr:x>0.98651</cdr:x>
      <cdr:y>0.63726</cdr:y>
    </cdr:to>
    <cdr:sp macro="" textlink="">
      <cdr:nvSpPr>
        <cdr:cNvPr id="11469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1438"/>
          <a:ext cx="4581852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Enero-Diciembre 2014</a:t>
          </a:r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0.16581</cdr:x>
      <cdr:y>0.06494</cdr:y>
    </cdr:from>
    <cdr:to>
      <cdr:x>0.16581</cdr:x>
      <cdr:y>0.06494</cdr:y>
    </cdr:to>
    <cdr:sp macro="" textlink="">
      <cdr:nvSpPr>
        <cdr:cNvPr id="11571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0739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1571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Enero-Diciembre 2013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0.52695</cdr:x>
      <cdr:y>0.0769</cdr:y>
    </cdr:from>
    <cdr:to>
      <cdr:x>0.52695</cdr:x>
      <cdr:y>0.0769</cdr:y>
    </cdr:to>
    <cdr:sp macro="" textlink="">
      <cdr:nvSpPr>
        <cdr:cNvPr id="12083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97701" y="59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0.03212</cdr:x>
      <cdr:y>0.07625</cdr:y>
    </cdr:from>
    <cdr:to>
      <cdr:x>1</cdr:x>
      <cdr:y>0.6477</cdr:y>
    </cdr:to>
    <cdr:sp macro="" textlink="">
      <cdr:nvSpPr>
        <cdr:cNvPr id="12083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565" y="59096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Enero-Febrero 2015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0.48654</cdr:x>
      <cdr:y>0.06494</cdr:y>
    </cdr:from>
    <cdr:to>
      <cdr:x>0.48654</cdr:x>
      <cdr:y>0.06494</cdr:y>
    </cdr:to>
    <cdr:sp macro="" textlink="">
      <cdr:nvSpPr>
        <cdr:cNvPr id="12185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67410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2185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Enero-Febrero 2014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12288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12288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Enero-Febrero 2014</a:t>
          </a:r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12390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2390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Enero-Febrero 2013</a:t>
          </a:r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12492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12493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Enero-Marzo 2014</a:t>
          </a: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12595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2595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Enero-Marzo 2013</a:t>
          </a: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12697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12697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Enero-Abril 2014</a:t>
          </a: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12800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2800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Enero-Abril 2013</a:t>
          </a:r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0.26409</cdr:x>
      <cdr:y>0.06581</cdr:y>
    </cdr:from>
    <cdr:to>
      <cdr:x>0.26409</cdr:x>
      <cdr:y>0.06581</cdr:y>
    </cdr:to>
    <cdr:sp macro="" textlink="">
      <cdr:nvSpPr>
        <cdr:cNvPr id="12902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3376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0.01814</cdr:x>
      <cdr:y>0.06581</cdr:y>
    </cdr:from>
    <cdr:to>
      <cdr:x>0.98602</cdr:x>
      <cdr:y>0.63726</cdr:y>
    </cdr:to>
    <cdr:sp macro="" textlink="">
      <cdr:nvSpPr>
        <cdr:cNvPr id="12902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069" y="51438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Enero-Mayo 2014</a:t>
          </a:r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13004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3005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Enero-Mayo 2013</a:t>
          </a:r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0.28222</cdr:x>
      <cdr:y>0.07037</cdr:y>
    </cdr:from>
    <cdr:to>
      <cdr:x>0.28222</cdr:x>
      <cdr:y>0.07037</cdr:y>
    </cdr:to>
    <cdr:sp macro="" textlink="">
      <cdr:nvSpPr>
        <cdr:cNvPr id="13107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9192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13107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Enero-Junio 2014</a:t>
          </a:r>
        </a:p>
      </cdr:txBody>
    </cdr:sp>
  </cdr:relSizeAnchor>
</c:userShapes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13209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3209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Enero-Junio 2013</a:t>
          </a:r>
        </a:p>
      </cdr:txBody>
    </cdr:sp>
  </cdr:relSizeAnchor>
</c:userShapes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0.26409</cdr:x>
      <cdr:y>0.06581</cdr:y>
    </cdr:from>
    <cdr:to>
      <cdr:x>0.26409</cdr:x>
      <cdr:y>0.06581</cdr:y>
    </cdr:to>
    <cdr:sp macro="" textlink="">
      <cdr:nvSpPr>
        <cdr:cNvPr id="13312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3376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0.01814</cdr:x>
      <cdr:y>0.06581</cdr:y>
    </cdr:from>
    <cdr:to>
      <cdr:x>0.98602</cdr:x>
      <cdr:y>0.63726</cdr:y>
    </cdr:to>
    <cdr:sp macro="" textlink="">
      <cdr:nvSpPr>
        <cdr:cNvPr id="13312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069" y="51438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Enero-Julio 2014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13414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3414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Enero-Julio 2013</a:t>
          </a:r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0.28222</cdr:x>
      <cdr:y>0.07037</cdr:y>
    </cdr:from>
    <cdr:to>
      <cdr:x>0.28222</cdr:x>
      <cdr:y>0.07037</cdr:y>
    </cdr:to>
    <cdr:sp macro="" textlink="">
      <cdr:nvSpPr>
        <cdr:cNvPr id="13516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9192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13517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Enero-Agosto 2014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13619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3619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Enero-Agosto 2013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0.2832</cdr:x>
      <cdr:y>0.07037</cdr:y>
    </cdr:from>
    <cdr:to>
      <cdr:x>0.2832</cdr:x>
      <cdr:y>0.07037</cdr:y>
    </cdr:to>
    <cdr:sp macro="" textlink="">
      <cdr:nvSpPr>
        <cdr:cNvPr id="13721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3831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13721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Enero-Septiembre 2014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13824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3824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Enero-Septiembre 2013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13926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0.01912</cdr:x>
      <cdr:y>0.06994</cdr:y>
    </cdr:from>
    <cdr:to>
      <cdr:x>0.987</cdr:x>
      <cdr:y>0.6414</cdr:y>
    </cdr:to>
    <cdr:sp macro="" textlink="">
      <cdr:nvSpPr>
        <cdr:cNvPr id="13926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708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Enero-Octubre 2014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14028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4029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Enero-Octubre 2013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14131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0.01912</cdr:x>
      <cdr:y>0.06994</cdr:y>
    </cdr:from>
    <cdr:to>
      <cdr:x>0.987</cdr:x>
      <cdr:y>0.6414</cdr:y>
    </cdr:to>
    <cdr:sp macro="" textlink="">
      <cdr:nvSpPr>
        <cdr:cNvPr id="14131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708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Enero-Noviembre 2014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14233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4233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Enero-Noviembre 2013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0.26581</cdr:x>
      <cdr:y>0.06581</cdr:y>
    </cdr:from>
    <cdr:to>
      <cdr:x>0.26581</cdr:x>
      <cdr:y>0.06581</cdr:y>
    </cdr:to>
    <cdr:sp macro="" textlink="">
      <cdr:nvSpPr>
        <cdr:cNvPr id="14336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1494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0.06581</cdr:y>
    </cdr:from>
    <cdr:to>
      <cdr:x>0.98651</cdr:x>
      <cdr:y>0.63726</cdr:y>
    </cdr:to>
    <cdr:sp macro="" textlink="">
      <cdr:nvSpPr>
        <cdr:cNvPr id="14336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1438"/>
          <a:ext cx="4581852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Enero-Diciembre 2014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14438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4438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Enero-Diciembre 2013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0.52695</cdr:x>
      <cdr:y>0.0769</cdr:y>
    </cdr:from>
    <cdr:to>
      <cdr:x>0.52695</cdr:x>
      <cdr:y>0.0769</cdr:y>
    </cdr:to>
    <cdr:sp macro="" textlink="">
      <cdr:nvSpPr>
        <cdr:cNvPr id="14848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97701" y="59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0.03212</cdr:x>
      <cdr:y>0.07625</cdr:y>
    </cdr:from>
    <cdr:to>
      <cdr:x>1</cdr:x>
      <cdr:y>0.6477</cdr:y>
    </cdr:to>
    <cdr:sp macro="" textlink="">
      <cdr:nvSpPr>
        <cdr:cNvPr id="14848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565" y="59096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Enero-Marzo 2015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0.48654</cdr:x>
      <cdr:y>0.06494</cdr:y>
    </cdr:from>
    <cdr:to>
      <cdr:x>0.48654</cdr:x>
      <cdr:y>0.06494</cdr:y>
    </cdr:to>
    <cdr:sp macro="" textlink="">
      <cdr:nvSpPr>
        <cdr:cNvPr id="14950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67410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4950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Enero-Marzo 2014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15052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15053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Enero-Febrero 2014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15155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5155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Enero-Febrero 2013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15257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15257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Enero-Marzo 2014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15360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5360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Enero-Marzo 2013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15462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15462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Enero-Abril 2014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15564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5565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Enero-Abril 2013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0.26409</cdr:x>
      <cdr:y>0.06581</cdr:y>
    </cdr:from>
    <cdr:to>
      <cdr:x>0.26409</cdr:x>
      <cdr:y>0.06581</cdr:y>
    </cdr:to>
    <cdr:sp macro="" textlink="">
      <cdr:nvSpPr>
        <cdr:cNvPr id="15667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3376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0.01814</cdr:x>
      <cdr:y>0.06581</cdr:y>
    </cdr:from>
    <cdr:to>
      <cdr:x>0.98602</cdr:x>
      <cdr:y>0.63726</cdr:y>
    </cdr:to>
    <cdr:sp macro="" textlink="">
      <cdr:nvSpPr>
        <cdr:cNvPr id="15667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069" y="51438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Enero-Mayo 2014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15769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5769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Enero-Mayo 2013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0.28222</cdr:x>
      <cdr:y>0.07037</cdr:y>
    </cdr:from>
    <cdr:to>
      <cdr:x>0.28222</cdr:x>
      <cdr:y>0.07037</cdr:y>
    </cdr:to>
    <cdr:sp macro="" textlink="">
      <cdr:nvSpPr>
        <cdr:cNvPr id="15872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9192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15872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Enero-Junio 2014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15974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5974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Enero-Junio 2013</a:t>
          </a:r>
        </a:p>
      </cdr:txBody>
    </cdr: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0.26409</cdr:x>
      <cdr:y>0.06581</cdr:y>
    </cdr:from>
    <cdr:to>
      <cdr:x>0.26409</cdr:x>
      <cdr:y>0.06581</cdr:y>
    </cdr:to>
    <cdr:sp macro="" textlink="">
      <cdr:nvSpPr>
        <cdr:cNvPr id="16076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3376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0.01814</cdr:x>
      <cdr:y>0.06581</cdr:y>
    </cdr:from>
    <cdr:to>
      <cdr:x>0.98602</cdr:x>
      <cdr:y>0.63726</cdr:y>
    </cdr:to>
    <cdr:sp macro="" textlink="">
      <cdr:nvSpPr>
        <cdr:cNvPr id="16077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069" y="51438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Enero-Julio 2014</a:t>
          </a:r>
        </a:p>
      </cdr:txBody>
    </cdr: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16179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6179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Enero-Julio 2013</a:t>
          </a:r>
        </a:p>
      </cdr:txBody>
    </cdr:sp>
  </cdr:relSizeAnchor>
</c:userShapes>
</file>

<file path=xl/drawings/drawing157.xml><?xml version="1.0" encoding="utf-8"?>
<c:userShapes xmlns:c="http://schemas.openxmlformats.org/drawingml/2006/chart">
  <cdr:relSizeAnchor xmlns:cdr="http://schemas.openxmlformats.org/drawingml/2006/chartDrawing">
    <cdr:from>
      <cdr:x>0.28222</cdr:x>
      <cdr:y>0.07037</cdr:y>
    </cdr:from>
    <cdr:to>
      <cdr:x>0.28222</cdr:x>
      <cdr:y>0.07037</cdr:y>
    </cdr:to>
    <cdr:sp macro="" textlink="">
      <cdr:nvSpPr>
        <cdr:cNvPr id="16281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9192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16281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Enero-Agosto 2014</a:t>
          </a:r>
        </a:p>
      </cdr:txBody>
    </cdr:sp>
  </cdr:relSizeAnchor>
</c:userShapes>
</file>

<file path=xl/drawings/drawing158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16384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6384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Enero-Agosto 2013</a:t>
          </a:r>
        </a:p>
      </cdr:txBody>
    </cdr:sp>
  </cdr:relSizeAnchor>
</c:userShapes>
</file>

<file path=xl/drawings/drawing159.xml><?xml version="1.0" encoding="utf-8"?>
<c:userShapes xmlns:c="http://schemas.openxmlformats.org/drawingml/2006/chart">
  <cdr:relSizeAnchor xmlns:cdr="http://schemas.openxmlformats.org/drawingml/2006/chartDrawing">
    <cdr:from>
      <cdr:x>0.2832</cdr:x>
      <cdr:y>0.07037</cdr:y>
    </cdr:from>
    <cdr:to>
      <cdr:x>0.2832</cdr:x>
      <cdr:y>0.07037</cdr:y>
    </cdr:to>
    <cdr:sp macro="" textlink="">
      <cdr:nvSpPr>
        <cdr:cNvPr id="16486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3831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16486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Enero-Septiembre 2014</a:t>
          </a:r>
        </a:p>
      </cdr:txBody>
    </cdr:sp>
  </cdr:relSizeAnchor>
</c:userShapes>
</file>

<file path=xl/drawings/drawing160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16588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6589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Enero-Septiembre 2013</a:t>
          </a:r>
        </a:p>
      </cdr:txBody>
    </cdr:sp>
  </cdr:relSizeAnchor>
</c:userShapes>
</file>

<file path=xl/drawings/drawing161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16691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0.01912</cdr:x>
      <cdr:y>0.06994</cdr:y>
    </cdr:from>
    <cdr:to>
      <cdr:x>0.987</cdr:x>
      <cdr:y>0.6414</cdr:y>
    </cdr:to>
    <cdr:sp macro="" textlink="">
      <cdr:nvSpPr>
        <cdr:cNvPr id="16691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708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Enero-Octubre 2014</a:t>
          </a:r>
        </a:p>
      </cdr:txBody>
    </cdr:sp>
  </cdr:relSizeAnchor>
</c:userShapes>
</file>

<file path=xl/drawings/drawing162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16793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6793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Enero-Octubre 2013</a:t>
          </a:r>
        </a:p>
      </cdr:txBody>
    </cdr:sp>
  </cdr:relSizeAnchor>
</c:userShapes>
</file>

<file path=xl/drawings/drawing163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16896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0.01912</cdr:x>
      <cdr:y>0.06994</cdr:y>
    </cdr:from>
    <cdr:to>
      <cdr:x>0.987</cdr:x>
      <cdr:y>0.6414</cdr:y>
    </cdr:to>
    <cdr:sp macro="" textlink="">
      <cdr:nvSpPr>
        <cdr:cNvPr id="16896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708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Enero-Noviembre 2014</a:t>
          </a:r>
        </a:p>
      </cdr:txBody>
    </cdr:sp>
  </cdr:relSizeAnchor>
</c:userShapes>
</file>

<file path=xl/drawings/drawing164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16998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6998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Enero-Noviembre 2013</a:t>
          </a:r>
        </a:p>
      </cdr:txBody>
    </cdr:sp>
  </cdr:relSizeAnchor>
</c:userShapes>
</file>

<file path=xl/drawings/drawing165.xml><?xml version="1.0" encoding="utf-8"?>
<c:userShapes xmlns:c="http://schemas.openxmlformats.org/drawingml/2006/chart">
  <cdr:relSizeAnchor xmlns:cdr="http://schemas.openxmlformats.org/drawingml/2006/chartDrawing">
    <cdr:from>
      <cdr:x>0.26581</cdr:x>
      <cdr:y>0.06581</cdr:y>
    </cdr:from>
    <cdr:to>
      <cdr:x>0.26581</cdr:x>
      <cdr:y>0.06581</cdr:y>
    </cdr:to>
    <cdr:sp macro="" textlink="">
      <cdr:nvSpPr>
        <cdr:cNvPr id="17100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1494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0.06581</cdr:y>
    </cdr:from>
    <cdr:to>
      <cdr:x>0.98651</cdr:x>
      <cdr:y>0.63726</cdr:y>
    </cdr:to>
    <cdr:sp macro="" textlink="">
      <cdr:nvSpPr>
        <cdr:cNvPr id="17101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1438"/>
          <a:ext cx="4581852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Enero-Diciembre 2014</a:t>
          </a:r>
        </a:p>
      </cdr:txBody>
    </cdr:sp>
  </cdr:relSizeAnchor>
</c:userShapes>
</file>

<file path=xl/drawings/drawing166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17203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7203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Enero-Diciembre 2013</a:t>
          </a:r>
        </a:p>
      </cdr:txBody>
    </cdr:sp>
  </cdr:relSizeAnchor>
</c:userShapes>
</file>

<file path=xl/drawings/drawing167.xml><?xml version="1.0" encoding="utf-8"?>
<c:userShapes xmlns:c="http://schemas.openxmlformats.org/drawingml/2006/chart">
  <cdr:relSizeAnchor xmlns:cdr="http://schemas.openxmlformats.org/drawingml/2006/chartDrawing">
    <cdr:from>
      <cdr:x>0.52695</cdr:x>
      <cdr:y>0.0769</cdr:y>
    </cdr:from>
    <cdr:to>
      <cdr:x>0.52695</cdr:x>
      <cdr:y>0.0769</cdr:y>
    </cdr:to>
    <cdr:sp macro="" textlink="">
      <cdr:nvSpPr>
        <cdr:cNvPr id="17510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97701" y="59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0.03212</cdr:x>
      <cdr:y>0.07625</cdr:y>
    </cdr:from>
    <cdr:to>
      <cdr:x>1</cdr:x>
      <cdr:y>0.6477</cdr:y>
    </cdr:to>
    <cdr:sp macro="" textlink="">
      <cdr:nvSpPr>
        <cdr:cNvPr id="17510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565" y="59096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Enero-Abril 2015</a:t>
          </a:r>
        </a:p>
      </cdr:txBody>
    </cdr:sp>
  </cdr:relSizeAnchor>
</c:userShapes>
</file>

<file path=xl/drawings/drawing168.xml><?xml version="1.0" encoding="utf-8"?>
<c:userShapes xmlns:c="http://schemas.openxmlformats.org/drawingml/2006/chart">
  <cdr:relSizeAnchor xmlns:cdr="http://schemas.openxmlformats.org/drawingml/2006/chartDrawing">
    <cdr:from>
      <cdr:x>0.48654</cdr:x>
      <cdr:y>0.06494</cdr:y>
    </cdr:from>
    <cdr:to>
      <cdr:x>0.48654</cdr:x>
      <cdr:y>0.06494</cdr:y>
    </cdr:to>
    <cdr:sp macro="" textlink="">
      <cdr:nvSpPr>
        <cdr:cNvPr id="17612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67410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7613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Enero-Abril 2014</a:t>
          </a:r>
        </a:p>
      </cdr:txBody>
    </cdr:sp>
  </cdr:relSizeAnchor>
</c:userShapes>
</file>

<file path=xl/drawings/drawing169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17715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17715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Enero-Febrero 2014</a:t>
          </a:r>
        </a:p>
      </cdr:txBody>
    </cdr:sp>
  </cdr:relSizeAnchor>
</c:userShapes>
</file>

<file path=xl/drawings/drawing170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17817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7817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Enero-Febrero 2013</a:t>
          </a:r>
        </a:p>
      </cdr:txBody>
    </cdr:sp>
  </cdr:relSizeAnchor>
</c:userShapes>
</file>

<file path=xl/drawings/drawing171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17920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17920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Enero-Marzo 2014</a:t>
          </a:r>
        </a:p>
      </cdr:txBody>
    </cdr:sp>
  </cdr:relSizeAnchor>
</c:userShapes>
</file>

<file path=xl/drawings/drawing172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18022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8022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Enero-Marzo 2013</a:t>
          </a:r>
        </a:p>
      </cdr:txBody>
    </cdr:sp>
  </cdr:relSizeAnchor>
</c:userShapes>
</file>

<file path=xl/drawings/drawing173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18124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18125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Enero-Abril 2014</a:t>
          </a:r>
        </a:p>
      </cdr:txBody>
    </cdr:sp>
  </cdr:relSizeAnchor>
</c:userShapes>
</file>

<file path=xl/drawings/drawing174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18227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8227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Enero-Abril 2013</a:t>
          </a:r>
        </a:p>
      </cdr:txBody>
    </cdr:sp>
  </cdr:relSizeAnchor>
</c:userShapes>
</file>

<file path=xl/drawings/drawing175.xml><?xml version="1.0" encoding="utf-8"?>
<c:userShapes xmlns:c="http://schemas.openxmlformats.org/drawingml/2006/chart">
  <cdr:relSizeAnchor xmlns:cdr="http://schemas.openxmlformats.org/drawingml/2006/chartDrawing">
    <cdr:from>
      <cdr:x>0.26409</cdr:x>
      <cdr:y>0.06581</cdr:y>
    </cdr:from>
    <cdr:to>
      <cdr:x>0.26409</cdr:x>
      <cdr:y>0.06581</cdr:y>
    </cdr:to>
    <cdr:sp macro="" textlink="">
      <cdr:nvSpPr>
        <cdr:cNvPr id="18329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3376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0.01814</cdr:x>
      <cdr:y>0.06581</cdr:y>
    </cdr:from>
    <cdr:to>
      <cdr:x>0.98602</cdr:x>
      <cdr:y>0.63726</cdr:y>
    </cdr:to>
    <cdr:sp macro="" textlink="">
      <cdr:nvSpPr>
        <cdr:cNvPr id="18329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069" y="51438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Enero-Mayo 2014</a:t>
          </a:r>
        </a:p>
      </cdr:txBody>
    </cdr:sp>
  </cdr:relSizeAnchor>
</c:userShapes>
</file>

<file path=xl/drawings/drawing176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18432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8432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Enero-Mayo 2013</a:t>
          </a:r>
        </a:p>
      </cdr:txBody>
    </cdr:sp>
  </cdr:relSizeAnchor>
</c:userShapes>
</file>

<file path=xl/drawings/drawing177.xml><?xml version="1.0" encoding="utf-8"?>
<c:userShapes xmlns:c="http://schemas.openxmlformats.org/drawingml/2006/chart">
  <cdr:relSizeAnchor xmlns:cdr="http://schemas.openxmlformats.org/drawingml/2006/chartDrawing">
    <cdr:from>
      <cdr:x>0.28222</cdr:x>
      <cdr:y>0.07037</cdr:y>
    </cdr:from>
    <cdr:to>
      <cdr:x>0.28222</cdr:x>
      <cdr:y>0.07037</cdr:y>
    </cdr:to>
    <cdr:sp macro="" textlink="">
      <cdr:nvSpPr>
        <cdr:cNvPr id="18534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9192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18534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Enero-Junio 2014</a:t>
          </a:r>
        </a:p>
      </cdr:txBody>
    </cdr:sp>
  </cdr:relSizeAnchor>
</c:userShapes>
</file>

<file path=xl/drawings/drawing178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18636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8637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Enero-Junio 2013</a:t>
          </a:r>
        </a:p>
      </cdr:txBody>
    </cdr:sp>
  </cdr:relSizeAnchor>
</c:userShapes>
</file>

<file path=xl/drawings/drawing179.xml><?xml version="1.0" encoding="utf-8"?>
<c:userShapes xmlns:c="http://schemas.openxmlformats.org/drawingml/2006/chart">
  <cdr:relSizeAnchor xmlns:cdr="http://schemas.openxmlformats.org/drawingml/2006/chartDrawing">
    <cdr:from>
      <cdr:x>0.26409</cdr:x>
      <cdr:y>0.06581</cdr:y>
    </cdr:from>
    <cdr:to>
      <cdr:x>0.26409</cdr:x>
      <cdr:y>0.06581</cdr:y>
    </cdr:to>
    <cdr:sp macro="" textlink="">
      <cdr:nvSpPr>
        <cdr:cNvPr id="18739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3376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0.01814</cdr:x>
      <cdr:y>0.06581</cdr:y>
    </cdr:from>
    <cdr:to>
      <cdr:x>0.98602</cdr:x>
      <cdr:y>0.63726</cdr:y>
    </cdr:to>
    <cdr:sp macro="" textlink="">
      <cdr:nvSpPr>
        <cdr:cNvPr id="18739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069" y="51438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Enero-Julio 2014</a:t>
          </a:r>
        </a:p>
      </cdr:txBody>
    </cdr:sp>
  </cdr:relSizeAnchor>
</c:userShapes>
</file>

<file path=xl/drawings/drawing180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18841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8841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Enero-Julio 2013</a:t>
          </a:r>
        </a:p>
      </cdr:txBody>
    </cdr:sp>
  </cdr:relSizeAnchor>
</c:userShapes>
</file>

<file path=xl/drawings/drawing181.xml><?xml version="1.0" encoding="utf-8"?>
<c:userShapes xmlns:c="http://schemas.openxmlformats.org/drawingml/2006/chart">
  <cdr:relSizeAnchor xmlns:cdr="http://schemas.openxmlformats.org/drawingml/2006/chartDrawing">
    <cdr:from>
      <cdr:x>0.28222</cdr:x>
      <cdr:y>0.07037</cdr:y>
    </cdr:from>
    <cdr:to>
      <cdr:x>0.28222</cdr:x>
      <cdr:y>0.07037</cdr:y>
    </cdr:to>
    <cdr:sp macro="" textlink="">
      <cdr:nvSpPr>
        <cdr:cNvPr id="18944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9192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18944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Enero-Agosto 2014</a:t>
          </a:r>
        </a:p>
      </cdr:txBody>
    </cdr:sp>
  </cdr:relSizeAnchor>
</c:userShapes>
</file>

<file path=xl/drawings/drawing182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19046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9046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Enero-Agosto 2013</a:t>
          </a:r>
        </a:p>
      </cdr:txBody>
    </cdr:sp>
  </cdr:relSizeAnchor>
</c:userShapes>
</file>

<file path=xl/drawings/drawing183.xml><?xml version="1.0" encoding="utf-8"?>
<c:userShapes xmlns:c="http://schemas.openxmlformats.org/drawingml/2006/chart">
  <cdr:relSizeAnchor xmlns:cdr="http://schemas.openxmlformats.org/drawingml/2006/chartDrawing">
    <cdr:from>
      <cdr:x>0.2832</cdr:x>
      <cdr:y>0.07037</cdr:y>
    </cdr:from>
    <cdr:to>
      <cdr:x>0.2832</cdr:x>
      <cdr:y>0.07037</cdr:y>
    </cdr:to>
    <cdr:sp macro="" textlink="">
      <cdr:nvSpPr>
        <cdr:cNvPr id="19148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3831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19149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Enero-Septiembre 2014</a:t>
          </a:r>
        </a:p>
      </cdr:txBody>
    </cdr:sp>
  </cdr:relSizeAnchor>
</c:userShapes>
</file>

<file path=xl/drawings/drawing184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19251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9251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Enero-Septiembre 2013</a:t>
          </a:r>
        </a:p>
      </cdr:txBody>
    </cdr:sp>
  </cdr:relSizeAnchor>
</c:userShapes>
</file>

<file path=xl/drawings/drawing185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19353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0.01912</cdr:x>
      <cdr:y>0.06994</cdr:y>
    </cdr:from>
    <cdr:to>
      <cdr:x>0.987</cdr:x>
      <cdr:y>0.6414</cdr:y>
    </cdr:to>
    <cdr:sp macro="" textlink="">
      <cdr:nvSpPr>
        <cdr:cNvPr id="19353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708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Enero-Octubre 2014</a:t>
          </a:r>
        </a:p>
      </cdr:txBody>
    </cdr:sp>
  </cdr:relSizeAnchor>
</c:userShapes>
</file>

<file path=xl/drawings/drawing186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19456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9456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Enero-Octubre 2013</a:t>
          </a:r>
        </a:p>
      </cdr:txBody>
    </cdr:sp>
  </cdr:relSizeAnchor>
</c:userShapes>
</file>

<file path=xl/drawings/drawing187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19558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0.01912</cdr:x>
      <cdr:y>0.06994</cdr:y>
    </cdr:from>
    <cdr:to>
      <cdr:x>0.987</cdr:x>
      <cdr:y>0.6414</cdr:y>
    </cdr:to>
    <cdr:sp macro="" textlink="">
      <cdr:nvSpPr>
        <cdr:cNvPr id="19558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708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Enero-Noviembre 2014</a:t>
          </a:r>
        </a:p>
      </cdr:txBody>
    </cdr:sp>
  </cdr:relSizeAnchor>
</c:userShapes>
</file>

<file path=xl/drawings/drawing188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19660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9661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Enero-Noviembre 2013</a:t>
          </a:r>
        </a:p>
      </cdr:txBody>
    </cdr:sp>
  </cdr:relSizeAnchor>
</c:userShapes>
</file>

<file path=xl/drawings/drawing189.xml><?xml version="1.0" encoding="utf-8"?>
<c:userShapes xmlns:c="http://schemas.openxmlformats.org/drawingml/2006/chart">
  <cdr:relSizeAnchor xmlns:cdr="http://schemas.openxmlformats.org/drawingml/2006/chartDrawing">
    <cdr:from>
      <cdr:x>0.26581</cdr:x>
      <cdr:y>0.06581</cdr:y>
    </cdr:from>
    <cdr:to>
      <cdr:x>0.26581</cdr:x>
      <cdr:y>0.06581</cdr:y>
    </cdr:to>
    <cdr:sp macro="" textlink="">
      <cdr:nvSpPr>
        <cdr:cNvPr id="19763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1494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0.06581</cdr:y>
    </cdr:from>
    <cdr:to>
      <cdr:x>0.98651</cdr:x>
      <cdr:y>0.63726</cdr:y>
    </cdr:to>
    <cdr:sp macro="" textlink="">
      <cdr:nvSpPr>
        <cdr:cNvPr id="19763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1438"/>
          <a:ext cx="4581852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Enero-Diciembre 2014</a:t>
          </a:r>
        </a:p>
      </cdr:txBody>
    </cdr:sp>
  </cdr:relSizeAnchor>
</c:userShapes>
</file>

<file path=xl/drawings/drawing190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19865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9865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Enero-Diciembre 2013</a:t>
          </a:r>
        </a:p>
      </cdr:txBody>
    </cdr:sp>
  </cdr:relSizeAnchor>
</c:userShapes>
</file>

<file path=xl/drawings/drawing191.xml><?xml version="1.0" encoding="utf-8"?>
<c:userShapes xmlns:c="http://schemas.openxmlformats.org/drawingml/2006/chart">
  <cdr:relSizeAnchor xmlns:cdr="http://schemas.openxmlformats.org/drawingml/2006/chartDrawing">
    <cdr:from>
      <cdr:x>0.52695</cdr:x>
      <cdr:y>0.0769</cdr:y>
    </cdr:from>
    <cdr:to>
      <cdr:x>0.52695</cdr:x>
      <cdr:y>0.0769</cdr:y>
    </cdr:to>
    <cdr:sp macro="" textlink="">
      <cdr:nvSpPr>
        <cdr:cNvPr id="20172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97701" y="59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0.03212</cdr:x>
      <cdr:y>0.07625</cdr:y>
    </cdr:from>
    <cdr:to>
      <cdr:x>1</cdr:x>
      <cdr:y>0.6477</cdr:y>
    </cdr:to>
    <cdr:sp macro="" textlink="">
      <cdr:nvSpPr>
        <cdr:cNvPr id="20173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565" y="59096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Enero-Mayo 2015</a:t>
          </a:r>
        </a:p>
      </cdr:txBody>
    </cdr:sp>
  </cdr:relSizeAnchor>
</c:userShapes>
</file>

<file path=xl/drawings/drawing192.xml><?xml version="1.0" encoding="utf-8"?>
<c:userShapes xmlns:c="http://schemas.openxmlformats.org/drawingml/2006/chart">
  <cdr:relSizeAnchor xmlns:cdr="http://schemas.openxmlformats.org/drawingml/2006/chartDrawing">
    <cdr:from>
      <cdr:x>0.48654</cdr:x>
      <cdr:y>0.06494</cdr:y>
    </cdr:from>
    <cdr:to>
      <cdr:x>0.48654</cdr:x>
      <cdr:y>0.06494</cdr:y>
    </cdr:to>
    <cdr:sp macro="" textlink="">
      <cdr:nvSpPr>
        <cdr:cNvPr id="20275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67410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0275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Enero-Mayo 2014</a:t>
          </a:r>
        </a:p>
      </cdr:txBody>
    </cdr:sp>
  </cdr:relSizeAnchor>
</c:userShapes>
</file>

<file path=xl/drawings/drawing193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20377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20377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Enero-Febrero 2014</a:t>
          </a:r>
        </a:p>
      </cdr:txBody>
    </cdr:sp>
  </cdr:relSizeAnchor>
</c:userShapes>
</file>

<file path=xl/drawings/drawing194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20480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0480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Enero-Febrero 2013</a:t>
          </a:r>
        </a:p>
      </cdr:txBody>
    </cdr:sp>
  </cdr:relSizeAnchor>
</c:userShapes>
</file>

<file path=xl/drawings/drawing195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20582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20582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Enero-Marzo 2014</a:t>
          </a:r>
        </a:p>
      </cdr:txBody>
    </cdr:sp>
  </cdr:relSizeAnchor>
</c:userShapes>
</file>

<file path=xl/drawings/drawing196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20684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0685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Enero-Marzo 2013</a:t>
          </a:r>
        </a:p>
      </cdr:txBody>
    </cdr:sp>
  </cdr:relSizeAnchor>
</c:userShapes>
</file>

<file path=xl/drawings/drawing197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20787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20787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Enero-Abril 2014</a:t>
          </a:r>
        </a:p>
      </cdr:txBody>
    </cdr:sp>
  </cdr:relSizeAnchor>
</c:userShapes>
</file>

<file path=xl/drawings/drawing198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20889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0889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Enero-Abril 2013</a:t>
          </a:r>
        </a:p>
      </cdr:txBody>
    </cdr:sp>
  </cdr:relSizeAnchor>
</c:userShapes>
</file>

<file path=xl/drawings/drawing199.xml><?xml version="1.0" encoding="utf-8"?>
<c:userShapes xmlns:c="http://schemas.openxmlformats.org/drawingml/2006/chart">
  <cdr:relSizeAnchor xmlns:cdr="http://schemas.openxmlformats.org/drawingml/2006/chartDrawing">
    <cdr:from>
      <cdr:x>0.26409</cdr:x>
      <cdr:y>0.06581</cdr:y>
    </cdr:from>
    <cdr:to>
      <cdr:x>0.26409</cdr:x>
      <cdr:y>0.06581</cdr:y>
    </cdr:to>
    <cdr:sp macro="" textlink="">
      <cdr:nvSpPr>
        <cdr:cNvPr id="20992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3376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0.01814</cdr:x>
      <cdr:y>0.06581</cdr:y>
    </cdr:from>
    <cdr:to>
      <cdr:x>0.98602</cdr:x>
      <cdr:y>0.63726</cdr:y>
    </cdr:to>
    <cdr:sp macro="" textlink="">
      <cdr:nvSpPr>
        <cdr:cNvPr id="20992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069" y="51438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Enero-Mayo 2014</a:t>
          </a:r>
        </a:p>
      </cdr:txBody>
    </cdr:sp>
  </cdr:relSizeAnchor>
</c:userShapes>
</file>

<file path=xl/drawings/drawing200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21094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1094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Enero-Mayo 2013</a:t>
          </a:r>
        </a:p>
      </cdr:txBody>
    </cdr:sp>
  </cdr:relSizeAnchor>
</c:userShapes>
</file>

<file path=xl/drawings/drawing201.xml><?xml version="1.0" encoding="utf-8"?>
<c:userShapes xmlns:c="http://schemas.openxmlformats.org/drawingml/2006/chart">
  <cdr:relSizeAnchor xmlns:cdr="http://schemas.openxmlformats.org/drawingml/2006/chartDrawing">
    <cdr:from>
      <cdr:x>0.28222</cdr:x>
      <cdr:y>0.07037</cdr:y>
    </cdr:from>
    <cdr:to>
      <cdr:x>0.28222</cdr:x>
      <cdr:y>0.07037</cdr:y>
    </cdr:to>
    <cdr:sp macro="" textlink="">
      <cdr:nvSpPr>
        <cdr:cNvPr id="21196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9192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21197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Enero-Junio 2014</a:t>
          </a:r>
        </a:p>
      </cdr:txBody>
    </cdr:sp>
  </cdr:relSizeAnchor>
</c:userShapes>
</file>

<file path=xl/drawings/drawing202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21299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1299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Enero-Junio 2013</a:t>
          </a:r>
        </a:p>
      </cdr:txBody>
    </cdr:sp>
  </cdr:relSizeAnchor>
</c:userShapes>
</file>

<file path=xl/drawings/drawing203.xml><?xml version="1.0" encoding="utf-8"?>
<c:userShapes xmlns:c="http://schemas.openxmlformats.org/drawingml/2006/chart">
  <cdr:relSizeAnchor xmlns:cdr="http://schemas.openxmlformats.org/drawingml/2006/chartDrawing">
    <cdr:from>
      <cdr:x>0.26409</cdr:x>
      <cdr:y>0.06581</cdr:y>
    </cdr:from>
    <cdr:to>
      <cdr:x>0.26409</cdr:x>
      <cdr:y>0.06581</cdr:y>
    </cdr:to>
    <cdr:sp macro="" textlink="">
      <cdr:nvSpPr>
        <cdr:cNvPr id="21401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3376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0.01814</cdr:x>
      <cdr:y>0.06581</cdr:y>
    </cdr:from>
    <cdr:to>
      <cdr:x>0.98602</cdr:x>
      <cdr:y>0.63726</cdr:y>
    </cdr:to>
    <cdr:sp macro="" textlink="">
      <cdr:nvSpPr>
        <cdr:cNvPr id="21401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069" y="51438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Enero-Julio 2014</a:t>
          </a:r>
        </a:p>
      </cdr:txBody>
    </cdr:sp>
  </cdr:relSizeAnchor>
</c:userShapes>
</file>

<file path=xl/drawings/drawing204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21504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1504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Enero-Julio 2013</a:t>
          </a:r>
        </a:p>
      </cdr:txBody>
    </cdr:sp>
  </cdr:relSizeAnchor>
</c:userShapes>
</file>

<file path=xl/drawings/drawing205.xml><?xml version="1.0" encoding="utf-8"?>
<c:userShapes xmlns:c="http://schemas.openxmlformats.org/drawingml/2006/chart">
  <cdr:relSizeAnchor xmlns:cdr="http://schemas.openxmlformats.org/drawingml/2006/chartDrawing">
    <cdr:from>
      <cdr:x>0.28222</cdr:x>
      <cdr:y>0.07037</cdr:y>
    </cdr:from>
    <cdr:to>
      <cdr:x>0.28222</cdr:x>
      <cdr:y>0.07037</cdr:y>
    </cdr:to>
    <cdr:sp macro="" textlink="">
      <cdr:nvSpPr>
        <cdr:cNvPr id="21606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9192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21606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Enero-Agosto 2014</a:t>
          </a:r>
        </a:p>
      </cdr:txBody>
    </cdr:sp>
  </cdr:relSizeAnchor>
</c:userShapes>
</file>

<file path=xl/drawings/drawing206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21708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1709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Enero-Agosto 2013</a:t>
          </a:r>
        </a:p>
      </cdr:txBody>
    </cdr:sp>
  </cdr:relSizeAnchor>
</c:userShapes>
</file>

<file path=xl/drawings/drawing207.xml><?xml version="1.0" encoding="utf-8"?>
<c:userShapes xmlns:c="http://schemas.openxmlformats.org/drawingml/2006/chart">
  <cdr:relSizeAnchor xmlns:cdr="http://schemas.openxmlformats.org/drawingml/2006/chartDrawing">
    <cdr:from>
      <cdr:x>0.2832</cdr:x>
      <cdr:y>0.07037</cdr:y>
    </cdr:from>
    <cdr:to>
      <cdr:x>0.2832</cdr:x>
      <cdr:y>0.07037</cdr:y>
    </cdr:to>
    <cdr:sp macro="" textlink="">
      <cdr:nvSpPr>
        <cdr:cNvPr id="21811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3831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21811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Enero-Septiembre 2014</a:t>
          </a:r>
        </a:p>
      </cdr:txBody>
    </cdr:sp>
  </cdr:relSizeAnchor>
</c:userShapes>
</file>

<file path=xl/drawings/drawing208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21913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1913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Enero-Septiembre 2013</a:t>
          </a:r>
        </a:p>
      </cdr:txBody>
    </cdr:sp>
  </cdr:relSizeAnchor>
</c:userShapes>
</file>

<file path=xl/drawings/drawing209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22016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0.01912</cdr:x>
      <cdr:y>0.06994</cdr:y>
    </cdr:from>
    <cdr:to>
      <cdr:x>0.987</cdr:x>
      <cdr:y>0.6414</cdr:y>
    </cdr:to>
    <cdr:sp macro="" textlink="">
      <cdr:nvSpPr>
        <cdr:cNvPr id="22016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708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Enero-Octubre 2014</a:t>
          </a:r>
        </a:p>
      </cdr:txBody>
    </cdr:sp>
  </cdr:relSizeAnchor>
</c:userShapes>
</file>

<file path=xl/drawings/drawing210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22118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2118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Enero-Octubre 2013</a:t>
          </a:r>
        </a:p>
      </cdr:txBody>
    </cdr:sp>
  </cdr:relSizeAnchor>
</c:userShapes>
</file>

<file path=xl/drawings/drawing211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22220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0.01912</cdr:x>
      <cdr:y>0.06994</cdr:y>
    </cdr:from>
    <cdr:to>
      <cdr:x>0.987</cdr:x>
      <cdr:y>0.6414</cdr:y>
    </cdr:to>
    <cdr:sp macro="" textlink="">
      <cdr:nvSpPr>
        <cdr:cNvPr id="22221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708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Enero-Noviembre 2014</a:t>
          </a:r>
        </a:p>
      </cdr:txBody>
    </cdr:sp>
  </cdr:relSizeAnchor>
</c:userShapes>
</file>

<file path=xl/drawings/drawing212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22323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2323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Enero-Noviembre 2013</a:t>
          </a:r>
        </a:p>
      </cdr:txBody>
    </cdr:sp>
  </cdr:relSizeAnchor>
</c:userShapes>
</file>

<file path=xl/drawings/drawing213.xml><?xml version="1.0" encoding="utf-8"?>
<c:userShapes xmlns:c="http://schemas.openxmlformats.org/drawingml/2006/chart">
  <cdr:relSizeAnchor xmlns:cdr="http://schemas.openxmlformats.org/drawingml/2006/chartDrawing">
    <cdr:from>
      <cdr:x>0.26581</cdr:x>
      <cdr:y>0.06581</cdr:y>
    </cdr:from>
    <cdr:to>
      <cdr:x>0.26581</cdr:x>
      <cdr:y>0.06581</cdr:y>
    </cdr:to>
    <cdr:sp macro="" textlink="">
      <cdr:nvSpPr>
        <cdr:cNvPr id="22425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1494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0.06581</cdr:y>
    </cdr:from>
    <cdr:to>
      <cdr:x>0.98651</cdr:x>
      <cdr:y>0.63726</cdr:y>
    </cdr:to>
    <cdr:sp macro="" textlink="">
      <cdr:nvSpPr>
        <cdr:cNvPr id="22425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1438"/>
          <a:ext cx="4581852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Enero-Diciembre 2014</a:t>
          </a:r>
        </a:p>
      </cdr:txBody>
    </cdr:sp>
  </cdr:relSizeAnchor>
</c:userShapes>
</file>

<file path=xl/drawings/drawing214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22528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2528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Enero-Diciembre 2013</a:t>
          </a:r>
        </a:p>
      </cdr:txBody>
    </cdr:sp>
  </cdr:relSizeAnchor>
</c:userShapes>
</file>

<file path=xl/drawings/drawing215.xml><?xml version="1.0" encoding="utf-8"?>
<c:userShapes xmlns:c="http://schemas.openxmlformats.org/drawingml/2006/chart">
  <cdr:relSizeAnchor xmlns:cdr="http://schemas.openxmlformats.org/drawingml/2006/chartDrawing">
    <cdr:from>
      <cdr:x>0.52695</cdr:x>
      <cdr:y>0.0769</cdr:y>
    </cdr:from>
    <cdr:to>
      <cdr:x>0.52695</cdr:x>
      <cdr:y>0.0769</cdr:y>
    </cdr:to>
    <cdr:sp macro="" textlink="">
      <cdr:nvSpPr>
        <cdr:cNvPr id="22835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97701" y="59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0.03212</cdr:x>
      <cdr:y>0.07625</cdr:y>
    </cdr:from>
    <cdr:to>
      <cdr:x>1</cdr:x>
      <cdr:y>0.6477</cdr:y>
    </cdr:to>
    <cdr:sp macro="" textlink="">
      <cdr:nvSpPr>
        <cdr:cNvPr id="22835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565" y="59096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Enero-Junio 2015</a:t>
          </a:r>
        </a:p>
      </cdr:txBody>
    </cdr:sp>
  </cdr:relSizeAnchor>
</c:userShapes>
</file>

<file path=xl/drawings/drawing216.xml><?xml version="1.0" encoding="utf-8"?>
<c:userShapes xmlns:c="http://schemas.openxmlformats.org/drawingml/2006/chart">
  <cdr:relSizeAnchor xmlns:cdr="http://schemas.openxmlformats.org/drawingml/2006/chartDrawing">
    <cdr:from>
      <cdr:x>0.48654</cdr:x>
      <cdr:y>0.06494</cdr:y>
    </cdr:from>
    <cdr:to>
      <cdr:x>0.48654</cdr:x>
      <cdr:y>0.06494</cdr:y>
    </cdr:to>
    <cdr:sp macro="" textlink="">
      <cdr:nvSpPr>
        <cdr:cNvPr id="22937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67410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2937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Enero-Junio 2014</a:t>
          </a:r>
        </a:p>
      </cdr:txBody>
    </cdr:sp>
  </cdr:relSizeAnchor>
</c:userShapes>
</file>

<file path=xl/drawings/drawing217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23040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23040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Enero-Febrero 2014</a:t>
          </a:r>
        </a:p>
      </cdr:txBody>
    </cdr:sp>
  </cdr:relSizeAnchor>
</c:userShapes>
</file>

<file path=xl/drawings/drawing218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23142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3142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Enero-Febrero 2013</a:t>
          </a:r>
        </a:p>
      </cdr:txBody>
    </cdr:sp>
  </cdr:relSizeAnchor>
</c:userShapes>
</file>

<file path=xl/drawings/drawing219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23244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23245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Enero-Marzo 2014</a:t>
          </a:r>
        </a:p>
      </cdr:txBody>
    </cdr:sp>
  </cdr:relSizeAnchor>
</c:userShapes>
</file>

<file path=xl/drawings/drawing220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23347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3347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Enero-Marzo 2013</a:t>
          </a:r>
        </a:p>
      </cdr:txBody>
    </cdr:sp>
  </cdr:relSizeAnchor>
</c:userShapes>
</file>

<file path=xl/drawings/drawing221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23449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23449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Enero-Abril 2014</a:t>
          </a:r>
        </a:p>
      </cdr:txBody>
    </cdr:sp>
  </cdr:relSizeAnchor>
</c:userShapes>
</file>

<file path=xl/drawings/drawing222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23552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3552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Enero-Abril 2013</a:t>
          </a:r>
        </a:p>
      </cdr:txBody>
    </cdr:sp>
  </cdr:relSizeAnchor>
</c:userShapes>
</file>

<file path=xl/drawings/drawing223.xml><?xml version="1.0" encoding="utf-8"?>
<c:userShapes xmlns:c="http://schemas.openxmlformats.org/drawingml/2006/chart">
  <cdr:relSizeAnchor xmlns:cdr="http://schemas.openxmlformats.org/drawingml/2006/chartDrawing">
    <cdr:from>
      <cdr:x>0.26409</cdr:x>
      <cdr:y>0.06581</cdr:y>
    </cdr:from>
    <cdr:to>
      <cdr:x>0.26409</cdr:x>
      <cdr:y>0.06581</cdr:y>
    </cdr:to>
    <cdr:sp macro="" textlink="">
      <cdr:nvSpPr>
        <cdr:cNvPr id="23654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3376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0.01814</cdr:x>
      <cdr:y>0.06581</cdr:y>
    </cdr:from>
    <cdr:to>
      <cdr:x>0.98602</cdr:x>
      <cdr:y>0.63726</cdr:y>
    </cdr:to>
    <cdr:sp macro="" textlink="">
      <cdr:nvSpPr>
        <cdr:cNvPr id="23654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069" y="51438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Enero-Mayo 2014</a:t>
          </a:r>
        </a:p>
      </cdr:txBody>
    </cdr:sp>
  </cdr:relSizeAnchor>
</c:userShapes>
</file>

<file path=xl/drawings/drawing224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23756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3757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Enero-Mayo 2013</a:t>
          </a:r>
        </a:p>
      </cdr:txBody>
    </cdr:sp>
  </cdr:relSizeAnchor>
</c:userShapes>
</file>

<file path=xl/drawings/drawing225.xml><?xml version="1.0" encoding="utf-8"?>
<c:userShapes xmlns:c="http://schemas.openxmlformats.org/drawingml/2006/chart">
  <cdr:relSizeAnchor xmlns:cdr="http://schemas.openxmlformats.org/drawingml/2006/chartDrawing">
    <cdr:from>
      <cdr:x>0.28222</cdr:x>
      <cdr:y>0.07037</cdr:y>
    </cdr:from>
    <cdr:to>
      <cdr:x>0.28222</cdr:x>
      <cdr:y>0.07037</cdr:y>
    </cdr:to>
    <cdr:sp macro="" textlink="">
      <cdr:nvSpPr>
        <cdr:cNvPr id="23859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9192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23859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Enero-Junio 2014</a:t>
          </a:r>
        </a:p>
      </cdr:txBody>
    </cdr:sp>
  </cdr:relSizeAnchor>
</c:userShapes>
</file>

<file path=xl/drawings/drawing226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23961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3961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Enero-Junio 2013</a:t>
          </a:r>
        </a:p>
      </cdr:txBody>
    </cdr:sp>
  </cdr:relSizeAnchor>
</c:userShapes>
</file>

<file path=xl/drawings/drawing227.xml><?xml version="1.0" encoding="utf-8"?>
<c:userShapes xmlns:c="http://schemas.openxmlformats.org/drawingml/2006/chart">
  <cdr:relSizeAnchor xmlns:cdr="http://schemas.openxmlformats.org/drawingml/2006/chartDrawing">
    <cdr:from>
      <cdr:x>0.26409</cdr:x>
      <cdr:y>0.06581</cdr:y>
    </cdr:from>
    <cdr:to>
      <cdr:x>0.26409</cdr:x>
      <cdr:y>0.06581</cdr:y>
    </cdr:to>
    <cdr:sp macro="" textlink="">
      <cdr:nvSpPr>
        <cdr:cNvPr id="24064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3376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0.01814</cdr:x>
      <cdr:y>0.06581</cdr:y>
    </cdr:from>
    <cdr:to>
      <cdr:x>0.98602</cdr:x>
      <cdr:y>0.63726</cdr:y>
    </cdr:to>
    <cdr:sp macro="" textlink="">
      <cdr:nvSpPr>
        <cdr:cNvPr id="24064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069" y="51438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Enero-Julio 2014</a:t>
          </a:r>
        </a:p>
      </cdr:txBody>
    </cdr:sp>
  </cdr:relSizeAnchor>
</c:userShapes>
</file>

<file path=xl/drawings/drawing228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24166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4166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Enero-Julio 2013</a:t>
          </a:r>
        </a:p>
      </cdr:txBody>
    </cdr:sp>
  </cdr:relSizeAnchor>
</c:userShapes>
</file>

<file path=xl/drawings/drawing229.xml><?xml version="1.0" encoding="utf-8"?>
<c:userShapes xmlns:c="http://schemas.openxmlformats.org/drawingml/2006/chart">
  <cdr:relSizeAnchor xmlns:cdr="http://schemas.openxmlformats.org/drawingml/2006/chartDrawing">
    <cdr:from>
      <cdr:x>0.28222</cdr:x>
      <cdr:y>0.07037</cdr:y>
    </cdr:from>
    <cdr:to>
      <cdr:x>0.28222</cdr:x>
      <cdr:y>0.07037</cdr:y>
    </cdr:to>
    <cdr:sp macro="" textlink="">
      <cdr:nvSpPr>
        <cdr:cNvPr id="24268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9192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24269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Enero-Agosto 2014</a:t>
          </a:r>
        </a:p>
      </cdr:txBody>
    </cdr:sp>
  </cdr:relSizeAnchor>
</c:userShapes>
</file>

<file path=xl/drawings/drawing230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24371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4371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Enero-Agosto 2013</a:t>
          </a:r>
        </a:p>
      </cdr:txBody>
    </cdr:sp>
  </cdr:relSizeAnchor>
</c:userShapes>
</file>

<file path=xl/drawings/drawing231.xml><?xml version="1.0" encoding="utf-8"?>
<c:userShapes xmlns:c="http://schemas.openxmlformats.org/drawingml/2006/chart">
  <cdr:relSizeAnchor xmlns:cdr="http://schemas.openxmlformats.org/drawingml/2006/chartDrawing">
    <cdr:from>
      <cdr:x>0.2832</cdr:x>
      <cdr:y>0.07037</cdr:y>
    </cdr:from>
    <cdr:to>
      <cdr:x>0.2832</cdr:x>
      <cdr:y>0.07037</cdr:y>
    </cdr:to>
    <cdr:sp macro="" textlink="">
      <cdr:nvSpPr>
        <cdr:cNvPr id="24473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3831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24473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Enero-Septiembre 2014</a:t>
          </a:r>
        </a:p>
      </cdr:txBody>
    </cdr:sp>
  </cdr:relSizeAnchor>
</c:userShapes>
</file>

<file path=xl/drawings/drawing232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24576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4576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Enero-Septiembre 2013</a:t>
          </a:r>
        </a:p>
      </cdr:txBody>
    </cdr:sp>
  </cdr:relSizeAnchor>
</c:userShapes>
</file>

<file path=xl/drawings/drawing233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24678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0.01912</cdr:x>
      <cdr:y>0.06994</cdr:y>
    </cdr:from>
    <cdr:to>
      <cdr:x>0.987</cdr:x>
      <cdr:y>0.6414</cdr:y>
    </cdr:to>
    <cdr:sp macro="" textlink="">
      <cdr:nvSpPr>
        <cdr:cNvPr id="24678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708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Enero-Octubre 2014</a:t>
          </a:r>
        </a:p>
      </cdr:txBody>
    </cdr:sp>
  </cdr:relSizeAnchor>
</c:userShapes>
</file>

<file path=xl/drawings/drawing234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24780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4781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Enero-Octubre 2013</a:t>
          </a:r>
        </a:p>
      </cdr:txBody>
    </cdr:sp>
  </cdr:relSizeAnchor>
</c:userShapes>
</file>

<file path=xl/drawings/drawing235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24883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0.01912</cdr:x>
      <cdr:y>0.06994</cdr:y>
    </cdr:from>
    <cdr:to>
      <cdr:x>0.987</cdr:x>
      <cdr:y>0.6414</cdr:y>
    </cdr:to>
    <cdr:sp macro="" textlink="">
      <cdr:nvSpPr>
        <cdr:cNvPr id="24883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708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Enero-Noviembre 2014</a:t>
          </a:r>
        </a:p>
      </cdr:txBody>
    </cdr:sp>
  </cdr:relSizeAnchor>
</c:userShapes>
</file>

<file path=xl/drawings/drawing236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24985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4985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Enero-Noviembre 2013</a:t>
          </a:r>
        </a:p>
      </cdr:txBody>
    </cdr:sp>
  </cdr:relSizeAnchor>
</c:userShapes>
</file>

<file path=xl/drawings/drawing237.xml><?xml version="1.0" encoding="utf-8"?>
<c:userShapes xmlns:c="http://schemas.openxmlformats.org/drawingml/2006/chart">
  <cdr:relSizeAnchor xmlns:cdr="http://schemas.openxmlformats.org/drawingml/2006/chartDrawing">
    <cdr:from>
      <cdr:x>0.26581</cdr:x>
      <cdr:y>0.06581</cdr:y>
    </cdr:from>
    <cdr:to>
      <cdr:x>0.26581</cdr:x>
      <cdr:y>0.06581</cdr:y>
    </cdr:to>
    <cdr:sp macro="" textlink="">
      <cdr:nvSpPr>
        <cdr:cNvPr id="25088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1494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0.06581</cdr:y>
    </cdr:from>
    <cdr:to>
      <cdr:x>0.98651</cdr:x>
      <cdr:y>0.63726</cdr:y>
    </cdr:to>
    <cdr:sp macro="" textlink="">
      <cdr:nvSpPr>
        <cdr:cNvPr id="25088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1438"/>
          <a:ext cx="4581852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Enero-Diciembre 2014</a:t>
          </a:r>
        </a:p>
      </cdr:txBody>
    </cdr:sp>
  </cdr:relSizeAnchor>
</c:userShapes>
</file>

<file path=xl/drawings/drawing238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25190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5190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Enero-Diciembre 2013</a:t>
          </a:r>
        </a:p>
      </cdr:txBody>
    </cdr:sp>
  </cdr:relSizeAnchor>
</c:userShapes>
</file>

<file path=xl/drawings/drawing239.xml><?xml version="1.0" encoding="utf-8"?>
<c:userShapes xmlns:c="http://schemas.openxmlformats.org/drawingml/2006/chart">
  <cdr:relSizeAnchor xmlns:cdr="http://schemas.openxmlformats.org/drawingml/2006/chartDrawing">
    <cdr:from>
      <cdr:x>0.52695</cdr:x>
      <cdr:y>0.0769</cdr:y>
    </cdr:from>
    <cdr:to>
      <cdr:x>0.52695</cdr:x>
      <cdr:y>0.0769</cdr:y>
    </cdr:to>
    <cdr:sp macro="" textlink="">
      <cdr:nvSpPr>
        <cdr:cNvPr id="25497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97701" y="59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0.03212</cdr:x>
      <cdr:y>0.07625</cdr:y>
    </cdr:from>
    <cdr:to>
      <cdr:x>1</cdr:x>
      <cdr:y>0.6477</cdr:y>
    </cdr:to>
    <cdr:sp macro="" textlink="">
      <cdr:nvSpPr>
        <cdr:cNvPr id="25497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565" y="59096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Enero-Julio 2015</a:t>
          </a:r>
        </a:p>
      </cdr:txBody>
    </cdr:sp>
  </cdr:relSizeAnchor>
</c:userShapes>
</file>

<file path=xl/drawings/drawing240.xml><?xml version="1.0" encoding="utf-8"?>
<c:userShapes xmlns:c="http://schemas.openxmlformats.org/drawingml/2006/chart">
  <cdr:relSizeAnchor xmlns:cdr="http://schemas.openxmlformats.org/drawingml/2006/chartDrawing">
    <cdr:from>
      <cdr:x>0.48654</cdr:x>
      <cdr:y>0.06494</cdr:y>
    </cdr:from>
    <cdr:to>
      <cdr:x>0.48654</cdr:x>
      <cdr:y>0.06494</cdr:y>
    </cdr:to>
    <cdr:sp macro="" textlink="">
      <cdr:nvSpPr>
        <cdr:cNvPr id="25600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67410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5600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Enero-Julio 2014</a:t>
          </a:r>
        </a:p>
      </cdr:txBody>
    </cdr:sp>
  </cdr:relSizeAnchor>
</c:userShapes>
</file>

<file path=xl/drawings/drawing241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25702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25702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Enero-Febrero 2014</a:t>
          </a:r>
        </a:p>
      </cdr:txBody>
    </cdr:sp>
  </cdr:relSizeAnchor>
</c:userShapes>
</file>

<file path=xl/drawings/drawing242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25804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5805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Enero-Febrero 2013</a:t>
          </a:r>
        </a:p>
      </cdr:txBody>
    </cdr:sp>
  </cdr:relSizeAnchor>
</c:userShapes>
</file>

<file path=xl/drawings/drawing243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25907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25907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Enero-Marzo 2014</a:t>
          </a:r>
        </a:p>
      </cdr:txBody>
    </cdr:sp>
  </cdr:relSizeAnchor>
</c:userShapes>
</file>

<file path=xl/drawings/drawing244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26009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6009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Enero-Marzo 2013</a:t>
          </a:r>
        </a:p>
      </cdr:txBody>
    </cdr:sp>
  </cdr:relSizeAnchor>
</c:userShapes>
</file>

<file path=xl/drawings/drawing245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26112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26112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Enero-Abril 2014</a:t>
          </a:r>
        </a:p>
      </cdr:txBody>
    </cdr:sp>
  </cdr:relSizeAnchor>
</c:userShapes>
</file>

<file path=xl/drawings/drawing246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26214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6214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Enero-Abril 2013</a:t>
          </a:r>
        </a:p>
      </cdr:txBody>
    </cdr:sp>
  </cdr:relSizeAnchor>
</c:userShapes>
</file>

<file path=xl/drawings/drawing247.xml><?xml version="1.0" encoding="utf-8"?>
<c:userShapes xmlns:c="http://schemas.openxmlformats.org/drawingml/2006/chart">
  <cdr:relSizeAnchor xmlns:cdr="http://schemas.openxmlformats.org/drawingml/2006/chartDrawing">
    <cdr:from>
      <cdr:x>0.26409</cdr:x>
      <cdr:y>0.06581</cdr:y>
    </cdr:from>
    <cdr:to>
      <cdr:x>0.26409</cdr:x>
      <cdr:y>0.06581</cdr:y>
    </cdr:to>
    <cdr:sp macro="" textlink="">
      <cdr:nvSpPr>
        <cdr:cNvPr id="26316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3376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0.01814</cdr:x>
      <cdr:y>0.06581</cdr:y>
    </cdr:from>
    <cdr:to>
      <cdr:x>0.98602</cdr:x>
      <cdr:y>0.63726</cdr:y>
    </cdr:to>
    <cdr:sp macro="" textlink="">
      <cdr:nvSpPr>
        <cdr:cNvPr id="26317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069" y="51438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Enero-Mayo 2014</a:t>
          </a:r>
        </a:p>
      </cdr:txBody>
    </cdr:sp>
  </cdr:relSizeAnchor>
</c:userShapes>
</file>

<file path=xl/drawings/drawing248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26419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6419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Enero-Mayo 2013</a:t>
          </a:r>
        </a:p>
      </cdr:txBody>
    </cdr:sp>
  </cdr:relSizeAnchor>
</c:userShapes>
</file>

<file path=xl/drawings/drawing249.xml><?xml version="1.0" encoding="utf-8"?>
<c:userShapes xmlns:c="http://schemas.openxmlformats.org/drawingml/2006/chart">
  <cdr:relSizeAnchor xmlns:cdr="http://schemas.openxmlformats.org/drawingml/2006/chartDrawing">
    <cdr:from>
      <cdr:x>0.28222</cdr:x>
      <cdr:y>0.07037</cdr:y>
    </cdr:from>
    <cdr:to>
      <cdr:x>0.28222</cdr:x>
      <cdr:y>0.07037</cdr:y>
    </cdr:to>
    <cdr:sp macro="" textlink="">
      <cdr:nvSpPr>
        <cdr:cNvPr id="26521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9192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26521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Enero-Junio 2014</a:t>
          </a:r>
        </a:p>
      </cdr:txBody>
    </cdr:sp>
  </cdr:relSizeAnchor>
</c:userShapes>
</file>

<file path=xl/drawings/drawing250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26624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6624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Enero-Junio 2013</a:t>
          </a:r>
        </a:p>
      </cdr:txBody>
    </cdr:sp>
  </cdr:relSizeAnchor>
</c:userShapes>
</file>

<file path=xl/drawings/drawing251.xml><?xml version="1.0" encoding="utf-8"?>
<c:userShapes xmlns:c="http://schemas.openxmlformats.org/drawingml/2006/chart">
  <cdr:relSizeAnchor xmlns:cdr="http://schemas.openxmlformats.org/drawingml/2006/chartDrawing">
    <cdr:from>
      <cdr:x>0.26409</cdr:x>
      <cdr:y>0.06581</cdr:y>
    </cdr:from>
    <cdr:to>
      <cdr:x>0.26409</cdr:x>
      <cdr:y>0.06581</cdr:y>
    </cdr:to>
    <cdr:sp macro="" textlink="">
      <cdr:nvSpPr>
        <cdr:cNvPr id="26726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3376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0.01814</cdr:x>
      <cdr:y>0.06581</cdr:y>
    </cdr:from>
    <cdr:to>
      <cdr:x>0.98602</cdr:x>
      <cdr:y>0.63726</cdr:y>
    </cdr:to>
    <cdr:sp macro="" textlink="">
      <cdr:nvSpPr>
        <cdr:cNvPr id="26726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069" y="51438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Enero-Julio 2014</a:t>
          </a:r>
        </a:p>
      </cdr:txBody>
    </cdr:sp>
  </cdr:relSizeAnchor>
</c:userShapes>
</file>

<file path=xl/drawings/drawing252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26828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6829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Enero-Julio 2013</a:t>
          </a:r>
        </a:p>
      </cdr:txBody>
    </cdr:sp>
  </cdr:relSizeAnchor>
</c:userShapes>
</file>

<file path=xl/drawings/drawing253.xml><?xml version="1.0" encoding="utf-8"?>
<c:userShapes xmlns:c="http://schemas.openxmlformats.org/drawingml/2006/chart">
  <cdr:relSizeAnchor xmlns:cdr="http://schemas.openxmlformats.org/drawingml/2006/chartDrawing">
    <cdr:from>
      <cdr:x>0.28222</cdr:x>
      <cdr:y>0.07037</cdr:y>
    </cdr:from>
    <cdr:to>
      <cdr:x>0.28222</cdr:x>
      <cdr:y>0.07037</cdr:y>
    </cdr:to>
    <cdr:sp macro="" textlink="">
      <cdr:nvSpPr>
        <cdr:cNvPr id="26931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9192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26931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Enero-Agosto 2014</a:t>
          </a:r>
        </a:p>
      </cdr:txBody>
    </cdr:sp>
  </cdr:relSizeAnchor>
</c:userShapes>
</file>

<file path=xl/drawings/drawing254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27033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7033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Enero-Agosto 2013</a:t>
          </a:r>
        </a:p>
      </cdr:txBody>
    </cdr:sp>
  </cdr:relSizeAnchor>
</c:userShapes>
</file>

<file path=xl/drawings/drawing255.xml><?xml version="1.0" encoding="utf-8"?>
<c:userShapes xmlns:c="http://schemas.openxmlformats.org/drawingml/2006/chart">
  <cdr:relSizeAnchor xmlns:cdr="http://schemas.openxmlformats.org/drawingml/2006/chartDrawing">
    <cdr:from>
      <cdr:x>0.2832</cdr:x>
      <cdr:y>0.07037</cdr:y>
    </cdr:from>
    <cdr:to>
      <cdr:x>0.2832</cdr:x>
      <cdr:y>0.07037</cdr:y>
    </cdr:to>
    <cdr:sp macro="" textlink="">
      <cdr:nvSpPr>
        <cdr:cNvPr id="27136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3831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27136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Enero-Septiembre 2014</a:t>
          </a:r>
        </a:p>
      </cdr:txBody>
    </cdr:sp>
  </cdr:relSizeAnchor>
</c:userShapes>
</file>

<file path=xl/drawings/drawing256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27238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7238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Enero-Septiembre 2013</a:t>
          </a:r>
        </a:p>
      </cdr:txBody>
    </cdr:sp>
  </cdr:relSizeAnchor>
</c:userShapes>
</file>

<file path=xl/drawings/drawing257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27340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0.01912</cdr:x>
      <cdr:y>0.06994</cdr:y>
    </cdr:from>
    <cdr:to>
      <cdr:x>0.987</cdr:x>
      <cdr:y>0.6414</cdr:y>
    </cdr:to>
    <cdr:sp macro="" textlink="">
      <cdr:nvSpPr>
        <cdr:cNvPr id="27341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708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Enero-Octubre 2014</a:t>
          </a:r>
        </a:p>
      </cdr:txBody>
    </cdr:sp>
  </cdr:relSizeAnchor>
</c:userShapes>
</file>

<file path=xl/drawings/drawing258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27443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7443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Enero-Octubre 2013</a:t>
          </a:r>
        </a:p>
      </cdr:txBody>
    </cdr:sp>
  </cdr:relSizeAnchor>
</c:userShapes>
</file>

<file path=xl/drawings/drawing259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27545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0.01912</cdr:x>
      <cdr:y>0.06994</cdr:y>
    </cdr:from>
    <cdr:to>
      <cdr:x>0.987</cdr:x>
      <cdr:y>0.6414</cdr:y>
    </cdr:to>
    <cdr:sp macro="" textlink="">
      <cdr:nvSpPr>
        <cdr:cNvPr id="27545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708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Enero-Noviembre 2014</a:t>
          </a:r>
        </a:p>
      </cdr:txBody>
    </cdr:sp>
  </cdr:relSizeAnchor>
</c:userShapes>
</file>

<file path=xl/drawings/drawing260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27648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7648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Enero-Noviembre 2013</a:t>
          </a:r>
        </a:p>
      </cdr:txBody>
    </cdr:sp>
  </cdr:relSizeAnchor>
</c:userShapes>
</file>

<file path=xl/drawings/drawing261.xml><?xml version="1.0" encoding="utf-8"?>
<c:userShapes xmlns:c="http://schemas.openxmlformats.org/drawingml/2006/chart">
  <cdr:relSizeAnchor xmlns:cdr="http://schemas.openxmlformats.org/drawingml/2006/chartDrawing">
    <cdr:from>
      <cdr:x>0.26581</cdr:x>
      <cdr:y>0.06581</cdr:y>
    </cdr:from>
    <cdr:to>
      <cdr:x>0.26581</cdr:x>
      <cdr:y>0.06581</cdr:y>
    </cdr:to>
    <cdr:sp macro="" textlink="">
      <cdr:nvSpPr>
        <cdr:cNvPr id="27750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1494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0.06581</cdr:y>
    </cdr:from>
    <cdr:to>
      <cdr:x>0.98651</cdr:x>
      <cdr:y>0.63726</cdr:y>
    </cdr:to>
    <cdr:sp macro="" textlink="">
      <cdr:nvSpPr>
        <cdr:cNvPr id="27750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1438"/>
          <a:ext cx="4581852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Enero-Diciembre 2014</a:t>
          </a:r>
        </a:p>
      </cdr:txBody>
    </cdr:sp>
  </cdr:relSizeAnchor>
</c:userShapes>
</file>

<file path=xl/drawings/drawing262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27852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7853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Enero-Diciembre 2013</a:t>
          </a:r>
        </a:p>
      </cdr:txBody>
    </cdr:sp>
  </cdr:relSizeAnchor>
</c:userShapes>
</file>

<file path=xl/drawings/drawing263.xml><?xml version="1.0" encoding="utf-8"?>
<c:userShapes xmlns:c="http://schemas.openxmlformats.org/drawingml/2006/chart">
  <cdr:relSizeAnchor xmlns:cdr="http://schemas.openxmlformats.org/drawingml/2006/chartDrawing">
    <cdr:from>
      <cdr:x>0.52695</cdr:x>
      <cdr:y>0.0769</cdr:y>
    </cdr:from>
    <cdr:to>
      <cdr:x>0.52695</cdr:x>
      <cdr:y>0.0769</cdr:y>
    </cdr:to>
    <cdr:sp macro="" textlink="">
      <cdr:nvSpPr>
        <cdr:cNvPr id="28160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97701" y="59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0.03212</cdr:x>
      <cdr:y>0.07625</cdr:y>
    </cdr:from>
    <cdr:to>
      <cdr:x>1</cdr:x>
      <cdr:y>0.6477</cdr:y>
    </cdr:to>
    <cdr:sp macro="" textlink="">
      <cdr:nvSpPr>
        <cdr:cNvPr id="28160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565" y="59096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Enero-Agosto 2015</a:t>
          </a:r>
        </a:p>
      </cdr:txBody>
    </cdr:sp>
  </cdr:relSizeAnchor>
</c:userShapes>
</file>

<file path=xl/drawings/drawing264.xml><?xml version="1.0" encoding="utf-8"?>
<c:userShapes xmlns:c="http://schemas.openxmlformats.org/drawingml/2006/chart">
  <cdr:relSizeAnchor xmlns:cdr="http://schemas.openxmlformats.org/drawingml/2006/chartDrawing">
    <cdr:from>
      <cdr:x>0.48654</cdr:x>
      <cdr:y>0.06494</cdr:y>
    </cdr:from>
    <cdr:to>
      <cdr:x>0.48654</cdr:x>
      <cdr:y>0.06494</cdr:y>
    </cdr:to>
    <cdr:sp macro="" textlink="">
      <cdr:nvSpPr>
        <cdr:cNvPr id="28262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67410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8262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Enero-Agosto 2014</a:t>
          </a:r>
        </a:p>
      </cdr:txBody>
    </cdr:sp>
  </cdr:relSizeAnchor>
</c:userShapes>
</file>

<file path=xl/drawings/drawing265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28364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28365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Enero-Febrero 2014</a:t>
          </a:r>
        </a:p>
      </cdr:txBody>
    </cdr:sp>
  </cdr:relSizeAnchor>
</c:userShapes>
</file>

<file path=xl/drawings/drawing266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28467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8467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Enero-Febrero 2013</a:t>
          </a:r>
        </a:p>
      </cdr:txBody>
    </cdr:sp>
  </cdr:relSizeAnchor>
</c:userShapes>
</file>

<file path=xl/drawings/drawing267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28569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28569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Enero-Marzo 2014</a:t>
          </a:r>
        </a:p>
      </cdr:txBody>
    </cdr:sp>
  </cdr:relSizeAnchor>
</c:userShapes>
</file>

<file path=xl/drawings/drawing268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28672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8672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Enero-Marzo 2013</a:t>
          </a:r>
        </a:p>
      </cdr:txBody>
    </cdr:sp>
  </cdr:relSizeAnchor>
</c:userShapes>
</file>

<file path=xl/drawings/drawing269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28774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28774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Enero-Abril 2014</a:t>
          </a:r>
        </a:p>
      </cdr:txBody>
    </cdr:sp>
  </cdr:relSizeAnchor>
</c:userShapes>
</file>

<file path=xl/drawings/drawing270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28876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8877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Enero-Abril 2013</a:t>
          </a:r>
        </a:p>
      </cdr:txBody>
    </cdr:sp>
  </cdr:relSizeAnchor>
</c:userShapes>
</file>

<file path=xl/drawings/drawing271.xml><?xml version="1.0" encoding="utf-8"?>
<c:userShapes xmlns:c="http://schemas.openxmlformats.org/drawingml/2006/chart">
  <cdr:relSizeAnchor xmlns:cdr="http://schemas.openxmlformats.org/drawingml/2006/chartDrawing">
    <cdr:from>
      <cdr:x>0.26409</cdr:x>
      <cdr:y>0.06581</cdr:y>
    </cdr:from>
    <cdr:to>
      <cdr:x>0.26409</cdr:x>
      <cdr:y>0.06581</cdr:y>
    </cdr:to>
    <cdr:sp macro="" textlink="">
      <cdr:nvSpPr>
        <cdr:cNvPr id="28979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3376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0.01814</cdr:x>
      <cdr:y>0.06581</cdr:y>
    </cdr:from>
    <cdr:to>
      <cdr:x>0.98602</cdr:x>
      <cdr:y>0.63726</cdr:y>
    </cdr:to>
    <cdr:sp macro="" textlink="">
      <cdr:nvSpPr>
        <cdr:cNvPr id="28979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069" y="51438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Enero-Mayo 2014</a:t>
          </a:r>
        </a:p>
      </cdr:txBody>
    </cdr:sp>
  </cdr:relSizeAnchor>
</c:userShapes>
</file>

<file path=xl/drawings/drawing272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29081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9081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Enero-Mayo 2013</a:t>
          </a:r>
        </a:p>
      </cdr:txBody>
    </cdr:sp>
  </cdr:relSizeAnchor>
</c:userShapes>
</file>

<file path=xl/drawings/drawing273.xml><?xml version="1.0" encoding="utf-8"?>
<c:userShapes xmlns:c="http://schemas.openxmlformats.org/drawingml/2006/chart">
  <cdr:relSizeAnchor xmlns:cdr="http://schemas.openxmlformats.org/drawingml/2006/chartDrawing">
    <cdr:from>
      <cdr:x>0.28222</cdr:x>
      <cdr:y>0.07037</cdr:y>
    </cdr:from>
    <cdr:to>
      <cdr:x>0.28222</cdr:x>
      <cdr:y>0.07037</cdr:y>
    </cdr:to>
    <cdr:sp macro="" textlink="">
      <cdr:nvSpPr>
        <cdr:cNvPr id="29184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9192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29184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Enero-Junio 2014</a:t>
          </a:r>
        </a:p>
      </cdr:txBody>
    </cdr:sp>
  </cdr:relSizeAnchor>
</c:userShapes>
</file>

<file path=xl/drawings/drawing274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29286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9286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Enero-Junio 2013</a:t>
          </a:r>
        </a:p>
      </cdr:txBody>
    </cdr:sp>
  </cdr:relSizeAnchor>
</c:userShapes>
</file>

<file path=xl/drawings/drawing275.xml><?xml version="1.0" encoding="utf-8"?>
<c:userShapes xmlns:c="http://schemas.openxmlformats.org/drawingml/2006/chart">
  <cdr:relSizeAnchor xmlns:cdr="http://schemas.openxmlformats.org/drawingml/2006/chartDrawing">
    <cdr:from>
      <cdr:x>0.26409</cdr:x>
      <cdr:y>0.06581</cdr:y>
    </cdr:from>
    <cdr:to>
      <cdr:x>0.26409</cdr:x>
      <cdr:y>0.06581</cdr:y>
    </cdr:to>
    <cdr:sp macro="" textlink="">
      <cdr:nvSpPr>
        <cdr:cNvPr id="29388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3376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0.01814</cdr:x>
      <cdr:y>0.06581</cdr:y>
    </cdr:from>
    <cdr:to>
      <cdr:x>0.98602</cdr:x>
      <cdr:y>0.63726</cdr:y>
    </cdr:to>
    <cdr:sp macro="" textlink="">
      <cdr:nvSpPr>
        <cdr:cNvPr id="29389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069" y="51438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Enero-Julio 2014</a:t>
          </a:r>
        </a:p>
      </cdr:txBody>
    </cdr:sp>
  </cdr:relSizeAnchor>
</c:userShapes>
</file>

<file path=xl/drawings/drawing276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29491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9491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Enero-Julio 2013</a:t>
          </a:r>
        </a:p>
      </cdr:txBody>
    </cdr:sp>
  </cdr:relSizeAnchor>
</c:userShapes>
</file>

<file path=xl/drawings/drawing277.xml><?xml version="1.0" encoding="utf-8"?>
<c:userShapes xmlns:c="http://schemas.openxmlformats.org/drawingml/2006/chart">
  <cdr:relSizeAnchor xmlns:cdr="http://schemas.openxmlformats.org/drawingml/2006/chartDrawing">
    <cdr:from>
      <cdr:x>0.28222</cdr:x>
      <cdr:y>0.07037</cdr:y>
    </cdr:from>
    <cdr:to>
      <cdr:x>0.28222</cdr:x>
      <cdr:y>0.07037</cdr:y>
    </cdr:to>
    <cdr:sp macro="" textlink="">
      <cdr:nvSpPr>
        <cdr:cNvPr id="29593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9192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29593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Enero-Agosto 2014</a:t>
          </a:r>
        </a:p>
      </cdr:txBody>
    </cdr:sp>
  </cdr:relSizeAnchor>
</c:userShapes>
</file>

<file path=xl/drawings/drawing278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29696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9696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Enero-Agosto 2013</a:t>
          </a:r>
        </a:p>
      </cdr:txBody>
    </cdr:sp>
  </cdr:relSizeAnchor>
</c:userShapes>
</file>

<file path=xl/drawings/drawing279.xml><?xml version="1.0" encoding="utf-8"?>
<c:userShapes xmlns:c="http://schemas.openxmlformats.org/drawingml/2006/chart">
  <cdr:relSizeAnchor xmlns:cdr="http://schemas.openxmlformats.org/drawingml/2006/chartDrawing">
    <cdr:from>
      <cdr:x>0.2832</cdr:x>
      <cdr:y>0.07037</cdr:y>
    </cdr:from>
    <cdr:to>
      <cdr:x>0.2832</cdr:x>
      <cdr:y>0.07037</cdr:y>
    </cdr:to>
    <cdr:sp macro="" textlink="">
      <cdr:nvSpPr>
        <cdr:cNvPr id="29798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3831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29798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Enero-Septiembre 2014</a:t>
          </a:r>
        </a:p>
      </cdr:txBody>
    </cdr:sp>
  </cdr:relSizeAnchor>
</c:userShapes>
</file>

<file path=xl/drawings/drawing280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29900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9901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Enero-Septiembre 2013</a:t>
          </a:r>
        </a:p>
      </cdr:txBody>
    </cdr:sp>
  </cdr:relSizeAnchor>
</c:userShapes>
</file>

<file path=xl/drawings/drawing281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30003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0.01912</cdr:x>
      <cdr:y>0.06994</cdr:y>
    </cdr:from>
    <cdr:to>
      <cdr:x>0.987</cdr:x>
      <cdr:y>0.6414</cdr:y>
    </cdr:to>
    <cdr:sp macro="" textlink="">
      <cdr:nvSpPr>
        <cdr:cNvPr id="30003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708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Enero-Octubre 2014</a:t>
          </a:r>
        </a:p>
      </cdr:txBody>
    </cdr:sp>
  </cdr:relSizeAnchor>
</c:userShapes>
</file>

<file path=xl/drawings/drawing282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30105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0105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Enero-Octubre 2013</a:t>
          </a:r>
        </a:p>
      </cdr:txBody>
    </cdr:sp>
  </cdr:relSizeAnchor>
</c:userShapes>
</file>

<file path=xl/drawings/drawing283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30208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0.01912</cdr:x>
      <cdr:y>0.06994</cdr:y>
    </cdr:from>
    <cdr:to>
      <cdr:x>0.987</cdr:x>
      <cdr:y>0.6414</cdr:y>
    </cdr:to>
    <cdr:sp macro="" textlink="">
      <cdr:nvSpPr>
        <cdr:cNvPr id="30208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708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Enero-Noviembre 2014</a:t>
          </a:r>
        </a:p>
      </cdr:txBody>
    </cdr:sp>
  </cdr:relSizeAnchor>
</c:userShapes>
</file>

<file path=xl/drawings/drawing284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30310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0310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Enero-Noviembre 2013</a:t>
          </a:r>
        </a:p>
      </cdr:txBody>
    </cdr:sp>
  </cdr:relSizeAnchor>
</c:userShapes>
</file>

<file path=xl/drawings/drawing285.xml><?xml version="1.0" encoding="utf-8"?>
<c:userShapes xmlns:c="http://schemas.openxmlformats.org/drawingml/2006/chart">
  <cdr:relSizeAnchor xmlns:cdr="http://schemas.openxmlformats.org/drawingml/2006/chartDrawing">
    <cdr:from>
      <cdr:x>0.26581</cdr:x>
      <cdr:y>0.06581</cdr:y>
    </cdr:from>
    <cdr:to>
      <cdr:x>0.26581</cdr:x>
      <cdr:y>0.06581</cdr:y>
    </cdr:to>
    <cdr:sp macro="" textlink="">
      <cdr:nvSpPr>
        <cdr:cNvPr id="30412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1494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0.06581</cdr:y>
    </cdr:from>
    <cdr:to>
      <cdr:x>0.98651</cdr:x>
      <cdr:y>0.63726</cdr:y>
    </cdr:to>
    <cdr:sp macro="" textlink="">
      <cdr:nvSpPr>
        <cdr:cNvPr id="30413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1438"/>
          <a:ext cx="4581852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Enero-Diciembre 2014</a:t>
          </a:r>
        </a:p>
      </cdr:txBody>
    </cdr:sp>
  </cdr:relSizeAnchor>
</c:userShapes>
</file>

<file path=xl/drawings/drawing286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30515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0515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Enero-Diciembre 2013</a:t>
          </a:r>
        </a:p>
      </cdr:txBody>
    </cdr:sp>
  </cdr:relSizeAnchor>
</c:userShapes>
</file>

<file path=xl/drawings/drawing287.xml><?xml version="1.0" encoding="utf-8"?>
<c:userShapes xmlns:c="http://schemas.openxmlformats.org/drawingml/2006/chart">
  <cdr:relSizeAnchor xmlns:cdr="http://schemas.openxmlformats.org/drawingml/2006/chartDrawing">
    <cdr:from>
      <cdr:x>0.53993</cdr:x>
      <cdr:y>0.08147</cdr:y>
    </cdr:from>
    <cdr:to>
      <cdr:x>0.53993</cdr:x>
      <cdr:y>0.08147</cdr:y>
    </cdr:to>
    <cdr:sp macro="" textlink="">
      <cdr:nvSpPr>
        <cdr:cNvPr id="30822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59164" y="629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0.03212</cdr:x>
      <cdr:y>0.08038</cdr:y>
    </cdr:from>
    <cdr:to>
      <cdr:x>1</cdr:x>
      <cdr:y>0.65184</cdr:y>
    </cdr:to>
    <cdr:sp macro="" textlink="">
      <cdr:nvSpPr>
        <cdr:cNvPr id="30822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6044" y="62128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Enero-Septiembre 2015</a:t>
          </a:r>
        </a:p>
      </cdr:txBody>
    </cdr:sp>
  </cdr:relSizeAnchor>
</c:userShapes>
</file>

<file path=xl/drawings/drawing288.xml><?xml version="1.0" encoding="utf-8"?>
<c:userShapes xmlns:c="http://schemas.openxmlformats.org/drawingml/2006/chart">
  <cdr:relSizeAnchor xmlns:cdr="http://schemas.openxmlformats.org/drawingml/2006/chartDrawing">
    <cdr:from>
      <cdr:x>0.49927</cdr:x>
      <cdr:y>0.06494</cdr:y>
    </cdr:from>
    <cdr:to>
      <cdr:x>0.49927</cdr:x>
      <cdr:y>0.06494</cdr:y>
    </cdr:to>
    <cdr:sp macro="" textlink="">
      <cdr:nvSpPr>
        <cdr:cNvPr id="30924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23998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0925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Enero-Septiembre 2014</a:t>
          </a:r>
        </a:p>
      </cdr:txBody>
    </cdr:sp>
  </cdr:relSizeAnchor>
</c:userShapes>
</file>

<file path=xl/drawings/drawing289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31027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31027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Enero-Febrero 2014</a:t>
          </a:r>
        </a:p>
      </cdr:txBody>
    </cdr:sp>
  </cdr:relSizeAnchor>
</c:userShapes>
</file>

<file path=xl/drawings/drawing290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31129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1129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Enero-Febrero 2013</a:t>
          </a:r>
        </a:p>
      </cdr:txBody>
    </cdr:sp>
  </cdr:relSizeAnchor>
</c:userShapes>
</file>

<file path=xl/drawings/drawing291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31232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31232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Enero-Marzo 2014</a:t>
          </a:r>
        </a:p>
      </cdr:txBody>
    </cdr:sp>
  </cdr:relSizeAnchor>
</c:userShapes>
</file>

<file path=xl/drawings/drawing292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31334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1334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Enero-Marzo 2013</a:t>
          </a:r>
        </a:p>
      </cdr:txBody>
    </cdr:sp>
  </cdr:relSizeAnchor>
</c:userShapes>
</file>

<file path=xl/drawings/drawing293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31436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31437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Enero-Abril 2014</a:t>
          </a:r>
        </a:p>
      </cdr:txBody>
    </cdr:sp>
  </cdr:relSizeAnchor>
</c:userShapes>
</file>

<file path=xl/drawings/drawing294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31539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1539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Enero-Abril 2013</a:t>
          </a:r>
        </a:p>
      </cdr:txBody>
    </cdr:sp>
  </cdr:relSizeAnchor>
</c:userShapes>
</file>

<file path=xl/drawings/drawing295.xml><?xml version="1.0" encoding="utf-8"?>
<c:userShapes xmlns:c="http://schemas.openxmlformats.org/drawingml/2006/chart">
  <cdr:relSizeAnchor xmlns:cdr="http://schemas.openxmlformats.org/drawingml/2006/chartDrawing">
    <cdr:from>
      <cdr:x>0.26409</cdr:x>
      <cdr:y>0.06581</cdr:y>
    </cdr:from>
    <cdr:to>
      <cdr:x>0.26409</cdr:x>
      <cdr:y>0.06581</cdr:y>
    </cdr:to>
    <cdr:sp macro="" textlink="">
      <cdr:nvSpPr>
        <cdr:cNvPr id="31641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3376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0.01814</cdr:x>
      <cdr:y>0.06581</cdr:y>
    </cdr:from>
    <cdr:to>
      <cdr:x>0.98602</cdr:x>
      <cdr:y>0.63726</cdr:y>
    </cdr:to>
    <cdr:sp macro="" textlink="">
      <cdr:nvSpPr>
        <cdr:cNvPr id="31641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069" y="51438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Enero-Mayo 2014</a:t>
          </a:r>
        </a:p>
      </cdr:txBody>
    </cdr:sp>
  </cdr:relSizeAnchor>
</c:userShapes>
</file>

<file path=xl/drawings/drawing296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31744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1744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Enero-Mayo 2013</a:t>
          </a:r>
        </a:p>
      </cdr:txBody>
    </cdr:sp>
  </cdr:relSizeAnchor>
</c:userShapes>
</file>

<file path=xl/drawings/drawing297.xml><?xml version="1.0" encoding="utf-8"?>
<c:userShapes xmlns:c="http://schemas.openxmlformats.org/drawingml/2006/chart">
  <cdr:relSizeAnchor xmlns:cdr="http://schemas.openxmlformats.org/drawingml/2006/chartDrawing">
    <cdr:from>
      <cdr:x>0.28222</cdr:x>
      <cdr:y>0.07037</cdr:y>
    </cdr:from>
    <cdr:to>
      <cdr:x>0.28222</cdr:x>
      <cdr:y>0.07037</cdr:y>
    </cdr:to>
    <cdr:sp macro="" textlink="">
      <cdr:nvSpPr>
        <cdr:cNvPr id="31846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9192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31846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Enero-Junio 2014</a:t>
          </a:r>
        </a:p>
      </cdr:txBody>
    </cdr:sp>
  </cdr:relSizeAnchor>
</c:userShapes>
</file>

<file path=xl/drawings/drawing298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31948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1949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Enero-Junio 2013</a:t>
          </a:r>
        </a:p>
      </cdr:txBody>
    </cdr:sp>
  </cdr:relSizeAnchor>
</c:userShapes>
</file>

<file path=xl/drawings/drawing299.xml><?xml version="1.0" encoding="utf-8"?>
<c:userShapes xmlns:c="http://schemas.openxmlformats.org/drawingml/2006/chart">
  <cdr:relSizeAnchor xmlns:cdr="http://schemas.openxmlformats.org/drawingml/2006/chartDrawing">
    <cdr:from>
      <cdr:x>0.26409</cdr:x>
      <cdr:y>0.06581</cdr:y>
    </cdr:from>
    <cdr:to>
      <cdr:x>0.26409</cdr:x>
      <cdr:y>0.06581</cdr:y>
    </cdr:to>
    <cdr:sp macro="" textlink="">
      <cdr:nvSpPr>
        <cdr:cNvPr id="32051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3376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0.01814</cdr:x>
      <cdr:y>0.06581</cdr:y>
    </cdr:from>
    <cdr:to>
      <cdr:x>0.98602</cdr:x>
      <cdr:y>0.63726</cdr:y>
    </cdr:to>
    <cdr:sp macro="" textlink="">
      <cdr:nvSpPr>
        <cdr:cNvPr id="32051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069" y="51438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Enero-Julio 2014</a:t>
          </a:r>
        </a:p>
      </cdr:txBody>
    </cdr:sp>
  </cdr:relSizeAnchor>
</c:userShapes>
</file>

<file path=xl/drawings/drawing300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32153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2153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Enero-Julio 2013</a:t>
          </a:r>
        </a:p>
      </cdr:txBody>
    </cdr:sp>
  </cdr:relSizeAnchor>
</c:userShapes>
</file>

<file path=xl/drawings/drawing301.xml><?xml version="1.0" encoding="utf-8"?>
<c:userShapes xmlns:c="http://schemas.openxmlformats.org/drawingml/2006/chart">
  <cdr:relSizeAnchor xmlns:cdr="http://schemas.openxmlformats.org/drawingml/2006/chartDrawing">
    <cdr:from>
      <cdr:x>0.28222</cdr:x>
      <cdr:y>0.07037</cdr:y>
    </cdr:from>
    <cdr:to>
      <cdr:x>0.28222</cdr:x>
      <cdr:y>0.07037</cdr:y>
    </cdr:to>
    <cdr:sp macro="" textlink="">
      <cdr:nvSpPr>
        <cdr:cNvPr id="32256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9192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32256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Enero-Agosto 2014</a:t>
          </a:r>
        </a:p>
      </cdr:txBody>
    </cdr:sp>
  </cdr:relSizeAnchor>
</c:userShapes>
</file>

<file path=xl/drawings/drawing302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32358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2358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Enero-Agosto 2013</a:t>
          </a:r>
        </a:p>
      </cdr:txBody>
    </cdr:sp>
  </cdr:relSizeAnchor>
</c:userShapes>
</file>

<file path=xl/drawings/drawing303.xml><?xml version="1.0" encoding="utf-8"?>
<c:userShapes xmlns:c="http://schemas.openxmlformats.org/drawingml/2006/chart">
  <cdr:relSizeAnchor xmlns:cdr="http://schemas.openxmlformats.org/drawingml/2006/chartDrawing">
    <cdr:from>
      <cdr:x>0.2832</cdr:x>
      <cdr:y>0.07037</cdr:y>
    </cdr:from>
    <cdr:to>
      <cdr:x>0.2832</cdr:x>
      <cdr:y>0.07037</cdr:y>
    </cdr:to>
    <cdr:sp macro="" textlink="">
      <cdr:nvSpPr>
        <cdr:cNvPr id="32460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3831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32461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Enero-Septiembre 2014</a:t>
          </a:r>
        </a:p>
      </cdr:txBody>
    </cdr:sp>
  </cdr:relSizeAnchor>
</c:userShapes>
</file>

<file path=xl/drawings/drawing304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32563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2563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Enero-Septiembre 2013</a:t>
          </a:r>
        </a:p>
      </cdr:txBody>
    </cdr:sp>
  </cdr:relSizeAnchor>
</c:userShapes>
</file>

<file path=xl/drawings/drawing305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32665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0.01912</cdr:x>
      <cdr:y>0.06994</cdr:y>
    </cdr:from>
    <cdr:to>
      <cdr:x>0.987</cdr:x>
      <cdr:y>0.6414</cdr:y>
    </cdr:to>
    <cdr:sp macro="" textlink="">
      <cdr:nvSpPr>
        <cdr:cNvPr id="32665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708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Enero-Octubre 2014</a:t>
          </a:r>
        </a:p>
      </cdr:txBody>
    </cdr:sp>
  </cdr:relSizeAnchor>
</c:userShapes>
</file>

<file path=xl/drawings/drawing306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32768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2768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Enero-Octubre 2013</a:t>
          </a:r>
        </a:p>
      </cdr:txBody>
    </cdr:sp>
  </cdr:relSizeAnchor>
</c:userShapes>
</file>

<file path=xl/drawings/drawing307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32870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0.01912</cdr:x>
      <cdr:y>0.06994</cdr:y>
    </cdr:from>
    <cdr:to>
      <cdr:x>0.987</cdr:x>
      <cdr:y>0.6414</cdr:y>
    </cdr:to>
    <cdr:sp macro="" textlink="">
      <cdr:nvSpPr>
        <cdr:cNvPr id="32870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708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Enero-Noviembre 2014</a:t>
          </a:r>
        </a:p>
      </cdr:txBody>
    </cdr:sp>
  </cdr:relSizeAnchor>
</c:userShapes>
</file>

<file path=xl/drawings/drawing308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32972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2973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Enero-Noviembre 2013</a:t>
          </a:r>
        </a:p>
      </cdr:txBody>
    </cdr:sp>
  </cdr:relSizeAnchor>
</c:userShapes>
</file>

<file path=xl/drawings/drawing309.xml><?xml version="1.0" encoding="utf-8"?>
<c:userShapes xmlns:c="http://schemas.openxmlformats.org/drawingml/2006/chart">
  <cdr:relSizeAnchor xmlns:cdr="http://schemas.openxmlformats.org/drawingml/2006/chartDrawing">
    <cdr:from>
      <cdr:x>0.26581</cdr:x>
      <cdr:y>0.06581</cdr:y>
    </cdr:from>
    <cdr:to>
      <cdr:x>0.26581</cdr:x>
      <cdr:y>0.06581</cdr:y>
    </cdr:to>
    <cdr:sp macro="" textlink="">
      <cdr:nvSpPr>
        <cdr:cNvPr id="33075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1494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0.06581</cdr:y>
    </cdr:from>
    <cdr:to>
      <cdr:x>0.98651</cdr:x>
      <cdr:y>0.63726</cdr:y>
    </cdr:to>
    <cdr:sp macro="" textlink="">
      <cdr:nvSpPr>
        <cdr:cNvPr id="33075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1438"/>
          <a:ext cx="4581852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Enero-Diciembre 2014</a:t>
          </a:r>
        </a:p>
      </cdr:txBody>
    </cdr:sp>
  </cdr:relSizeAnchor>
</c:userShapes>
</file>

<file path=xl/drawings/drawing310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33177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3177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Enero-Diciembre 2013</a:t>
          </a:r>
        </a:p>
      </cdr:txBody>
    </cdr:sp>
  </cdr:relSizeAnchor>
</c:userShapes>
</file>

<file path=xl/drawings/drawing311.xml><?xml version="1.0" encoding="utf-8"?>
<c:userShapes xmlns:c="http://schemas.openxmlformats.org/drawingml/2006/chart">
  <cdr:relSizeAnchor xmlns:cdr="http://schemas.openxmlformats.org/drawingml/2006/chartDrawing">
    <cdr:from>
      <cdr:x>0.52695</cdr:x>
      <cdr:y>0.0769</cdr:y>
    </cdr:from>
    <cdr:to>
      <cdr:x>0.52695</cdr:x>
      <cdr:y>0.0769</cdr:y>
    </cdr:to>
    <cdr:sp macro="" textlink="">
      <cdr:nvSpPr>
        <cdr:cNvPr id="33484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97701" y="59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0.03212</cdr:x>
      <cdr:y>0.07625</cdr:y>
    </cdr:from>
    <cdr:to>
      <cdr:x>1</cdr:x>
      <cdr:y>0.6477</cdr:y>
    </cdr:to>
    <cdr:sp macro="" textlink="">
      <cdr:nvSpPr>
        <cdr:cNvPr id="33485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565" y="59096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Enero-Octubre 2015</a:t>
          </a:r>
        </a:p>
      </cdr:txBody>
    </cdr:sp>
  </cdr:relSizeAnchor>
</c:userShapes>
</file>

<file path=xl/drawings/drawing312.xml><?xml version="1.0" encoding="utf-8"?>
<c:userShapes xmlns:c="http://schemas.openxmlformats.org/drawingml/2006/chart">
  <cdr:relSizeAnchor xmlns:cdr="http://schemas.openxmlformats.org/drawingml/2006/chartDrawing">
    <cdr:from>
      <cdr:x>0.48654</cdr:x>
      <cdr:y>0.06494</cdr:y>
    </cdr:from>
    <cdr:to>
      <cdr:x>0.48654</cdr:x>
      <cdr:y>0.06494</cdr:y>
    </cdr:to>
    <cdr:sp macro="" textlink="">
      <cdr:nvSpPr>
        <cdr:cNvPr id="33587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67410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3587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Enero-Octubre 2015</a:t>
          </a:r>
        </a:p>
      </cdr:txBody>
    </cdr:sp>
  </cdr:relSizeAnchor>
</c:userShapes>
</file>

<file path=xl/drawings/drawing313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33689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33689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Enero-Febrero 2014</a:t>
          </a:r>
        </a:p>
      </cdr:txBody>
    </cdr:sp>
  </cdr:relSizeAnchor>
</c:userShapes>
</file>

<file path=xl/drawings/drawing314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33792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3792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Enero-Febrero 2013</a:t>
          </a:r>
        </a:p>
      </cdr:txBody>
    </cdr:sp>
  </cdr:relSizeAnchor>
</c:userShapes>
</file>

<file path=xl/drawings/drawing315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33894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33894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Enero-Marzo 2014</a:t>
          </a:r>
        </a:p>
      </cdr:txBody>
    </cdr:sp>
  </cdr:relSizeAnchor>
</c:userShapes>
</file>

<file path=xl/drawings/drawing316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33996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3997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Enero-Marzo 2013</a:t>
          </a:r>
        </a:p>
      </cdr:txBody>
    </cdr:sp>
  </cdr:relSizeAnchor>
</c:userShapes>
</file>

<file path=xl/drawings/drawing317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34099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34099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Enero-Abril 2014</a:t>
          </a:r>
        </a:p>
      </cdr:txBody>
    </cdr:sp>
  </cdr:relSizeAnchor>
</c:userShapes>
</file>

<file path=xl/drawings/drawing318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34201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4201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Enero-Abril 2013</a:t>
          </a:r>
        </a:p>
      </cdr:txBody>
    </cdr:sp>
  </cdr:relSizeAnchor>
</c:userShapes>
</file>

<file path=xl/drawings/drawing319.xml><?xml version="1.0" encoding="utf-8"?>
<c:userShapes xmlns:c="http://schemas.openxmlformats.org/drawingml/2006/chart">
  <cdr:relSizeAnchor xmlns:cdr="http://schemas.openxmlformats.org/drawingml/2006/chartDrawing">
    <cdr:from>
      <cdr:x>0.26409</cdr:x>
      <cdr:y>0.06581</cdr:y>
    </cdr:from>
    <cdr:to>
      <cdr:x>0.26409</cdr:x>
      <cdr:y>0.06581</cdr:y>
    </cdr:to>
    <cdr:sp macro="" textlink="">
      <cdr:nvSpPr>
        <cdr:cNvPr id="34304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3376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0.01814</cdr:x>
      <cdr:y>0.06581</cdr:y>
    </cdr:from>
    <cdr:to>
      <cdr:x>0.98602</cdr:x>
      <cdr:y>0.63726</cdr:y>
    </cdr:to>
    <cdr:sp macro="" textlink="">
      <cdr:nvSpPr>
        <cdr:cNvPr id="34304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069" y="51438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Enero-Mayo 2014</a:t>
          </a:r>
        </a:p>
      </cdr:txBody>
    </cdr:sp>
  </cdr:relSizeAnchor>
</c:userShapes>
</file>

<file path=xl/drawings/drawing320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34406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4406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Enero-Mayo 2013</a:t>
          </a:r>
        </a:p>
      </cdr:txBody>
    </cdr:sp>
  </cdr:relSizeAnchor>
</c:userShapes>
</file>

<file path=xl/drawings/drawing321.xml><?xml version="1.0" encoding="utf-8"?>
<c:userShapes xmlns:c="http://schemas.openxmlformats.org/drawingml/2006/chart">
  <cdr:relSizeAnchor xmlns:cdr="http://schemas.openxmlformats.org/drawingml/2006/chartDrawing">
    <cdr:from>
      <cdr:x>0.28222</cdr:x>
      <cdr:y>0.07037</cdr:y>
    </cdr:from>
    <cdr:to>
      <cdr:x>0.28222</cdr:x>
      <cdr:y>0.07037</cdr:y>
    </cdr:to>
    <cdr:sp macro="" textlink="">
      <cdr:nvSpPr>
        <cdr:cNvPr id="34508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9192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34509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Enero-Junio 2014</a:t>
          </a:r>
        </a:p>
      </cdr:txBody>
    </cdr:sp>
  </cdr:relSizeAnchor>
</c:userShapes>
</file>

<file path=xl/drawings/drawing322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34611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4611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Enero-Junio 2013</a:t>
          </a:r>
        </a:p>
      </cdr:txBody>
    </cdr:sp>
  </cdr:relSizeAnchor>
</c:userShapes>
</file>

<file path=xl/drawings/drawing323.xml><?xml version="1.0" encoding="utf-8"?>
<c:userShapes xmlns:c="http://schemas.openxmlformats.org/drawingml/2006/chart">
  <cdr:relSizeAnchor xmlns:cdr="http://schemas.openxmlformats.org/drawingml/2006/chartDrawing">
    <cdr:from>
      <cdr:x>0.26409</cdr:x>
      <cdr:y>0.06581</cdr:y>
    </cdr:from>
    <cdr:to>
      <cdr:x>0.26409</cdr:x>
      <cdr:y>0.06581</cdr:y>
    </cdr:to>
    <cdr:sp macro="" textlink="">
      <cdr:nvSpPr>
        <cdr:cNvPr id="34713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3376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0.01814</cdr:x>
      <cdr:y>0.06581</cdr:y>
    </cdr:from>
    <cdr:to>
      <cdr:x>0.98602</cdr:x>
      <cdr:y>0.63726</cdr:y>
    </cdr:to>
    <cdr:sp macro="" textlink="">
      <cdr:nvSpPr>
        <cdr:cNvPr id="34713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069" y="51438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Enero-Julio 2014</a:t>
          </a:r>
        </a:p>
      </cdr:txBody>
    </cdr:sp>
  </cdr:relSizeAnchor>
</c:userShapes>
</file>

<file path=xl/drawings/drawing324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34816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4816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Enero-Julio 2013</a:t>
          </a:r>
        </a:p>
      </cdr:txBody>
    </cdr:sp>
  </cdr:relSizeAnchor>
</c:userShapes>
</file>

<file path=xl/drawings/drawing325.xml><?xml version="1.0" encoding="utf-8"?>
<c:userShapes xmlns:c="http://schemas.openxmlformats.org/drawingml/2006/chart">
  <cdr:relSizeAnchor xmlns:cdr="http://schemas.openxmlformats.org/drawingml/2006/chartDrawing">
    <cdr:from>
      <cdr:x>0.28222</cdr:x>
      <cdr:y>0.07037</cdr:y>
    </cdr:from>
    <cdr:to>
      <cdr:x>0.28222</cdr:x>
      <cdr:y>0.07037</cdr:y>
    </cdr:to>
    <cdr:sp macro="" textlink="">
      <cdr:nvSpPr>
        <cdr:cNvPr id="34918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9192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34918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Enero-Agosto 2014</a:t>
          </a:r>
        </a:p>
      </cdr:txBody>
    </cdr:sp>
  </cdr:relSizeAnchor>
</c:userShapes>
</file>

<file path=xl/drawings/drawing326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35020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5021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Enero-Agosto 2013</a:t>
          </a:r>
        </a:p>
      </cdr:txBody>
    </cdr:sp>
  </cdr:relSizeAnchor>
</c:userShapes>
</file>

<file path=xl/drawings/drawing327.xml><?xml version="1.0" encoding="utf-8"?>
<c:userShapes xmlns:c="http://schemas.openxmlformats.org/drawingml/2006/chart">
  <cdr:relSizeAnchor xmlns:cdr="http://schemas.openxmlformats.org/drawingml/2006/chartDrawing">
    <cdr:from>
      <cdr:x>0.2832</cdr:x>
      <cdr:y>0.07037</cdr:y>
    </cdr:from>
    <cdr:to>
      <cdr:x>0.2832</cdr:x>
      <cdr:y>0.07037</cdr:y>
    </cdr:to>
    <cdr:sp macro="" textlink="">
      <cdr:nvSpPr>
        <cdr:cNvPr id="35123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3831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35123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Enero-Septiembre 2014</a:t>
          </a:r>
        </a:p>
      </cdr:txBody>
    </cdr:sp>
  </cdr:relSizeAnchor>
</c:userShapes>
</file>

<file path=xl/drawings/drawing328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35225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5225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Enero-Septiembre 2013</a:t>
          </a:r>
        </a:p>
      </cdr:txBody>
    </cdr:sp>
  </cdr:relSizeAnchor>
</c:userShapes>
</file>

<file path=xl/drawings/drawing329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35328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0.01912</cdr:x>
      <cdr:y>0.06994</cdr:y>
    </cdr:from>
    <cdr:to>
      <cdr:x>0.987</cdr:x>
      <cdr:y>0.6414</cdr:y>
    </cdr:to>
    <cdr:sp macro="" textlink="">
      <cdr:nvSpPr>
        <cdr:cNvPr id="35328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708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Enero-Octubre 2014</a:t>
          </a:r>
        </a:p>
      </cdr:txBody>
    </cdr:sp>
  </cdr:relSizeAnchor>
</c:userShapes>
</file>

<file path=xl/drawings/drawing330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35430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5430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Enero-Octubre 2013</a:t>
          </a:r>
        </a:p>
      </cdr:txBody>
    </cdr:sp>
  </cdr:relSizeAnchor>
</c:userShapes>
</file>

<file path=xl/drawings/drawing331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35532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0.01912</cdr:x>
      <cdr:y>0.06994</cdr:y>
    </cdr:from>
    <cdr:to>
      <cdr:x>0.987</cdr:x>
      <cdr:y>0.6414</cdr:y>
    </cdr:to>
    <cdr:sp macro="" textlink="">
      <cdr:nvSpPr>
        <cdr:cNvPr id="35533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708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Enero-Noviembre 2014</a:t>
          </a:r>
        </a:p>
      </cdr:txBody>
    </cdr:sp>
  </cdr:relSizeAnchor>
</c:userShapes>
</file>

<file path=xl/drawings/drawing332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35635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5635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Enero-Noviembre 2013</a:t>
          </a:r>
        </a:p>
      </cdr:txBody>
    </cdr:sp>
  </cdr:relSizeAnchor>
</c:userShapes>
</file>

<file path=xl/drawings/drawing333.xml><?xml version="1.0" encoding="utf-8"?>
<c:userShapes xmlns:c="http://schemas.openxmlformats.org/drawingml/2006/chart">
  <cdr:relSizeAnchor xmlns:cdr="http://schemas.openxmlformats.org/drawingml/2006/chartDrawing">
    <cdr:from>
      <cdr:x>0.26581</cdr:x>
      <cdr:y>0.06581</cdr:y>
    </cdr:from>
    <cdr:to>
      <cdr:x>0.26581</cdr:x>
      <cdr:y>0.06581</cdr:y>
    </cdr:to>
    <cdr:sp macro="" textlink="">
      <cdr:nvSpPr>
        <cdr:cNvPr id="35737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1494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0.06581</cdr:y>
    </cdr:from>
    <cdr:to>
      <cdr:x>0.98651</cdr:x>
      <cdr:y>0.63726</cdr:y>
    </cdr:to>
    <cdr:sp macro="" textlink="">
      <cdr:nvSpPr>
        <cdr:cNvPr id="35737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1438"/>
          <a:ext cx="4581852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Enero-Diciembre 2014</a:t>
          </a:r>
        </a:p>
      </cdr:txBody>
    </cdr:sp>
  </cdr:relSizeAnchor>
</c:userShapes>
</file>

<file path=xl/drawings/drawing334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35840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5840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Enero-Diciembre 2013</a:t>
          </a:r>
        </a:p>
      </cdr:txBody>
    </cdr:sp>
  </cdr:relSizeAnchor>
</c:userShapes>
</file>

<file path=xl/drawings/drawing335.xml><?xml version="1.0" encoding="utf-8"?>
<c:userShapes xmlns:c="http://schemas.openxmlformats.org/drawingml/2006/chart">
  <cdr:relSizeAnchor xmlns:cdr="http://schemas.openxmlformats.org/drawingml/2006/chartDrawing">
    <cdr:from>
      <cdr:x>0.52695</cdr:x>
      <cdr:y>0.0769</cdr:y>
    </cdr:from>
    <cdr:to>
      <cdr:x>0.52695</cdr:x>
      <cdr:y>0.0769</cdr:y>
    </cdr:to>
    <cdr:sp macro="" textlink="">
      <cdr:nvSpPr>
        <cdr:cNvPr id="36147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97701" y="59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0.03212</cdr:x>
      <cdr:y>0.07625</cdr:y>
    </cdr:from>
    <cdr:to>
      <cdr:x>1</cdr:x>
      <cdr:y>0.6477</cdr:y>
    </cdr:to>
    <cdr:sp macro="" textlink="">
      <cdr:nvSpPr>
        <cdr:cNvPr id="36147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565" y="59096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Enero-Noviembre 2015</a:t>
          </a:r>
        </a:p>
      </cdr:txBody>
    </cdr:sp>
  </cdr:relSizeAnchor>
</c:userShapes>
</file>

<file path=xl/drawings/drawing336.xml><?xml version="1.0" encoding="utf-8"?>
<c:userShapes xmlns:c="http://schemas.openxmlformats.org/drawingml/2006/chart">
  <cdr:relSizeAnchor xmlns:cdr="http://schemas.openxmlformats.org/drawingml/2006/chartDrawing">
    <cdr:from>
      <cdr:x>0.48654</cdr:x>
      <cdr:y>0.06494</cdr:y>
    </cdr:from>
    <cdr:to>
      <cdr:x>0.48654</cdr:x>
      <cdr:y>0.06494</cdr:y>
    </cdr:to>
    <cdr:sp macro="" textlink="">
      <cdr:nvSpPr>
        <cdr:cNvPr id="36249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67410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6249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Enero-Noviembre 2015</a:t>
          </a:r>
        </a:p>
      </cdr:txBody>
    </cdr:sp>
  </cdr:relSizeAnchor>
</c:userShapes>
</file>

<file path=xl/drawings/drawing337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36352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36352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Enero-Febrero 2014</a:t>
          </a:r>
        </a:p>
      </cdr:txBody>
    </cdr:sp>
  </cdr:relSizeAnchor>
</c:userShapes>
</file>

<file path=xl/drawings/drawing338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36454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6454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Enero-Febrero 2013</a:t>
          </a:r>
        </a:p>
      </cdr:txBody>
    </cdr:sp>
  </cdr:relSizeAnchor>
</c:userShapes>
</file>

<file path=xl/drawings/drawing339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36556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36557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Enero-Marzo 2014</a:t>
          </a:r>
        </a:p>
      </cdr:txBody>
    </cdr:sp>
  </cdr:relSizeAnchor>
</c:userShapes>
</file>

<file path=xl/drawings/drawing340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36659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6659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Enero-Marzo 2013</a:t>
          </a:r>
        </a:p>
      </cdr:txBody>
    </cdr:sp>
  </cdr:relSizeAnchor>
</c:userShapes>
</file>

<file path=xl/drawings/drawing341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36761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36761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Enero-Abril 2014</a:t>
          </a:r>
        </a:p>
      </cdr:txBody>
    </cdr:sp>
  </cdr:relSizeAnchor>
</c:userShapes>
</file>

<file path=xl/drawings/drawing342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36864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6864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Enero-Abril 2013</a:t>
          </a:r>
        </a:p>
      </cdr:txBody>
    </cdr:sp>
  </cdr:relSizeAnchor>
</c:userShapes>
</file>

<file path=xl/drawings/drawing343.xml><?xml version="1.0" encoding="utf-8"?>
<c:userShapes xmlns:c="http://schemas.openxmlformats.org/drawingml/2006/chart">
  <cdr:relSizeAnchor xmlns:cdr="http://schemas.openxmlformats.org/drawingml/2006/chartDrawing">
    <cdr:from>
      <cdr:x>0.26409</cdr:x>
      <cdr:y>0.06581</cdr:y>
    </cdr:from>
    <cdr:to>
      <cdr:x>0.26409</cdr:x>
      <cdr:y>0.06581</cdr:y>
    </cdr:to>
    <cdr:sp macro="" textlink="">
      <cdr:nvSpPr>
        <cdr:cNvPr id="36966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3376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0.01814</cdr:x>
      <cdr:y>0.06581</cdr:y>
    </cdr:from>
    <cdr:to>
      <cdr:x>0.98602</cdr:x>
      <cdr:y>0.63726</cdr:y>
    </cdr:to>
    <cdr:sp macro="" textlink="">
      <cdr:nvSpPr>
        <cdr:cNvPr id="36966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069" y="51438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Enero-Mayo 2014</a:t>
          </a:r>
        </a:p>
      </cdr:txBody>
    </cdr:sp>
  </cdr:relSizeAnchor>
</c:userShapes>
</file>

<file path=xl/drawings/drawing344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37068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7069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Enero-Mayo 2013</a:t>
          </a:r>
        </a:p>
      </cdr:txBody>
    </cdr:sp>
  </cdr:relSizeAnchor>
</c:userShapes>
</file>

<file path=xl/drawings/drawing345.xml><?xml version="1.0" encoding="utf-8"?>
<c:userShapes xmlns:c="http://schemas.openxmlformats.org/drawingml/2006/chart">
  <cdr:relSizeAnchor xmlns:cdr="http://schemas.openxmlformats.org/drawingml/2006/chartDrawing">
    <cdr:from>
      <cdr:x>0.28222</cdr:x>
      <cdr:y>0.07037</cdr:y>
    </cdr:from>
    <cdr:to>
      <cdr:x>0.28222</cdr:x>
      <cdr:y>0.07037</cdr:y>
    </cdr:to>
    <cdr:sp macro="" textlink="">
      <cdr:nvSpPr>
        <cdr:cNvPr id="37171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9192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37171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Enero-Junio 2014</a:t>
          </a:r>
        </a:p>
      </cdr:txBody>
    </cdr:sp>
  </cdr:relSizeAnchor>
</c:userShapes>
</file>

<file path=xl/drawings/drawing346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37273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7273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Enero-Junio 2013</a:t>
          </a:r>
        </a:p>
      </cdr:txBody>
    </cdr:sp>
  </cdr:relSizeAnchor>
</c:userShapes>
</file>

<file path=xl/drawings/drawing347.xml><?xml version="1.0" encoding="utf-8"?>
<c:userShapes xmlns:c="http://schemas.openxmlformats.org/drawingml/2006/chart">
  <cdr:relSizeAnchor xmlns:cdr="http://schemas.openxmlformats.org/drawingml/2006/chartDrawing">
    <cdr:from>
      <cdr:x>0.26409</cdr:x>
      <cdr:y>0.06581</cdr:y>
    </cdr:from>
    <cdr:to>
      <cdr:x>0.26409</cdr:x>
      <cdr:y>0.06581</cdr:y>
    </cdr:to>
    <cdr:sp macro="" textlink="">
      <cdr:nvSpPr>
        <cdr:cNvPr id="37376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3376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0.01814</cdr:x>
      <cdr:y>0.06581</cdr:y>
    </cdr:from>
    <cdr:to>
      <cdr:x>0.98602</cdr:x>
      <cdr:y>0.63726</cdr:y>
    </cdr:to>
    <cdr:sp macro="" textlink="">
      <cdr:nvSpPr>
        <cdr:cNvPr id="37376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069" y="51438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Enero-Julio 2014</a:t>
          </a:r>
        </a:p>
      </cdr:txBody>
    </cdr:sp>
  </cdr:relSizeAnchor>
</c:userShapes>
</file>

<file path=xl/drawings/drawing348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37478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7478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Enero-Julio 2013</a:t>
          </a:r>
        </a:p>
      </cdr:txBody>
    </cdr:sp>
  </cdr:relSizeAnchor>
</c:userShapes>
</file>

<file path=xl/drawings/drawing349.xml><?xml version="1.0" encoding="utf-8"?>
<c:userShapes xmlns:c="http://schemas.openxmlformats.org/drawingml/2006/chart">
  <cdr:relSizeAnchor xmlns:cdr="http://schemas.openxmlformats.org/drawingml/2006/chartDrawing">
    <cdr:from>
      <cdr:x>0.28222</cdr:x>
      <cdr:y>0.07037</cdr:y>
    </cdr:from>
    <cdr:to>
      <cdr:x>0.28222</cdr:x>
      <cdr:y>0.07037</cdr:y>
    </cdr:to>
    <cdr:sp macro="" textlink="">
      <cdr:nvSpPr>
        <cdr:cNvPr id="37580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9192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37581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Enero-Agosto 2014</a:t>
          </a:r>
        </a:p>
      </cdr:txBody>
    </cdr:sp>
  </cdr:relSizeAnchor>
</c:userShapes>
</file>

<file path=xl/drawings/drawing350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37683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7683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Enero-Agosto 2013</a:t>
          </a:r>
        </a:p>
      </cdr:txBody>
    </cdr:sp>
  </cdr:relSizeAnchor>
</c:userShapes>
</file>

<file path=xl/drawings/drawing351.xml><?xml version="1.0" encoding="utf-8"?>
<c:userShapes xmlns:c="http://schemas.openxmlformats.org/drawingml/2006/chart">
  <cdr:relSizeAnchor xmlns:cdr="http://schemas.openxmlformats.org/drawingml/2006/chartDrawing">
    <cdr:from>
      <cdr:x>0.2832</cdr:x>
      <cdr:y>0.07037</cdr:y>
    </cdr:from>
    <cdr:to>
      <cdr:x>0.2832</cdr:x>
      <cdr:y>0.07037</cdr:y>
    </cdr:to>
    <cdr:sp macro="" textlink="">
      <cdr:nvSpPr>
        <cdr:cNvPr id="37785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3831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37785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Enero-Septiembre 2014</a:t>
          </a:r>
        </a:p>
      </cdr:txBody>
    </cdr:sp>
  </cdr:relSizeAnchor>
</c:userShapes>
</file>

<file path=xl/drawings/drawing352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37888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7888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Enero-Septiembre 2013</a:t>
          </a:r>
        </a:p>
      </cdr:txBody>
    </cdr:sp>
  </cdr:relSizeAnchor>
</c:userShapes>
</file>

<file path=xl/drawings/drawing353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37990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0.01912</cdr:x>
      <cdr:y>0.06994</cdr:y>
    </cdr:from>
    <cdr:to>
      <cdr:x>0.987</cdr:x>
      <cdr:y>0.6414</cdr:y>
    </cdr:to>
    <cdr:sp macro="" textlink="">
      <cdr:nvSpPr>
        <cdr:cNvPr id="37990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708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Enero-Octubre 2014</a:t>
          </a:r>
        </a:p>
      </cdr:txBody>
    </cdr:sp>
  </cdr:relSizeAnchor>
</c:userShapes>
</file>

<file path=xl/drawings/drawing354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38092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8093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Enero-Octubre 2013</a:t>
          </a:r>
        </a:p>
      </cdr:txBody>
    </cdr:sp>
  </cdr:relSizeAnchor>
</c:userShapes>
</file>

<file path=xl/drawings/drawing355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38195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0.01912</cdr:x>
      <cdr:y>0.06994</cdr:y>
    </cdr:from>
    <cdr:to>
      <cdr:x>0.987</cdr:x>
      <cdr:y>0.6414</cdr:y>
    </cdr:to>
    <cdr:sp macro="" textlink="">
      <cdr:nvSpPr>
        <cdr:cNvPr id="38195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708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Enero-Noviembre 2014</a:t>
          </a:r>
        </a:p>
      </cdr:txBody>
    </cdr:sp>
  </cdr:relSizeAnchor>
</c:userShapes>
</file>

<file path=xl/drawings/drawing356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38297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8297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Enero-Noviembre 2013</a:t>
          </a:r>
        </a:p>
      </cdr:txBody>
    </cdr:sp>
  </cdr:relSizeAnchor>
</c:userShapes>
</file>

<file path=xl/drawings/drawing357.xml><?xml version="1.0" encoding="utf-8"?>
<c:userShapes xmlns:c="http://schemas.openxmlformats.org/drawingml/2006/chart">
  <cdr:relSizeAnchor xmlns:cdr="http://schemas.openxmlformats.org/drawingml/2006/chartDrawing">
    <cdr:from>
      <cdr:x>0.26581</cdr:x>
      <cdr:y>0.06581</cdr:y>
    </cdr:from>
    <cdr:to>
      <cdr:x>0.26581</cdr:x>
      <cdr:y>0.06581</cdr:y>
    </cdr:to>
    <cdr:sp macro="" textlink="">
      <cdr:nvSpPr>
        <cdr:cNvPr id="38400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1494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0.06581</cdr:y>
    </cdr:from>
    <cdr:to>
      <cdr:x>0.98651</cdr:x>
      <cdr:y>0.63726</cdr:y>
    </cdr:to>
    <cdr:sp macro="" textlink="">
      <cdr:nvSpPr>
        <cdr:cNvPr id="38400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1438"/>
          <a:ext cx="4581852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Enero-Diciembre 2014</a:t>
          </a:r>
        </a:p>
      </cdr:txBody>
    </cdr:sp>
  </cdr:relSizeAnchor>
</c:userShapes>
</file>

<file path=xl/drawings/drawing358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38502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8502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Enero-Diciembre 2013</a:t>
          </a:r>
        </a:p>
      </cdr:txBody>
    </cdr:sp>
  </cdr:relSizeAnchor>
</c:userShapes>
</file>

<file path=xl/drawings/drawing359.xml><?xml version="1.0" encoding="utf-8"?>
<c:userShapes xmlns:c="http://schemas.openxmlformats.org/drawingml/2006/chart">
  <cdr:relSizeAnchor xmlns:cdr="http://schemas.openxmlformats.org/drawingml/2006/chartDrawing">
    <cdr:from>
      <cdr:x>0.28296</cdr:x>
      <cdr:y>0.03263</cdr:y>
    </cdr:from>
    <cdr:to>
      <cdr:x>0.28296</cdr:x>
      <cdr:y>0.03263</cdr:y>
    </cdr:to>
    <cdr:sp macro="" textlink="">
      <cdr:nvSpPr>
        <cdr:cNvPr id="42086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3394" y="112874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0.02182</cdr:x>
      <cdr:y>0.01489</cdr:y>
    </cdr:from>
    <cdr:to>
      <cdr:x>0.98994</cdr:x>
      <cdr:y>0.20725</cdr:y>
    </cdr:to>
    <cdr:sp macro="" textlink="">
      <cdr:nvSpPr>
        <cdr:cNvPr id="42086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005" y="57203"/>
          <a:ext cx="4792025" cy="73921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MX" sz="1200" b="1" i="0" u="none" strike="noStrike" baseline="0">
              <a:solidFill>
                <a:srgbClr val="000000"/>
              </a:solidFill>
              <a:latin typeface="Segoe UI Variable Display Semib" pitchFamily="2" charset="0"/>
              <a:cs typeface="Poppins" panose="00000500000000000000" pitchFamily="2" charset="0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s-MX" sz="1200" b="1" i="0" u="none" strike="noStrike" baseline="0">
              <a:solidFill>
                <a:srgbClr val="000000"/>
              </a:solidFill>
              <a:latin typeface="Segoe UI Variable Display Semib" pitchFamily="2" charset="0"/>
              <a:cs typeface="Poppins" panose="00000500000000000000" pitchFamily="2" charset="0"/>
            </a:rPr>
            <a:t>Enero-Mayo 2023</a:t>
          </a:r>
        </a:p>
      </cdr:txBody>
    </cdr:sp>
  </cdr:relSizeAnchor>
</c:userShapes>
</file>

<file path=xl/drawings/drawing360.xml><?xml version="1.0" encoding="utf-8"?>
<c:userShapes xmlns:c="http://schemas.openxmlformats.org/drawingml/2006/chart">
  <cdr:relSizeAnchor xmlns:cdr="http://schemas.openxmlformats.org/drawingml/2006/chartDrawing">
    <cdr:from>
      <cdr:x>0.17316</cdr:x>
      <cdr:y>0.01408</cdr:y>
    </cdr:from>
    <cdr:to>
      <cdr:x>0.17316</cdr:x>
      <cdr:y>0.01408</cdr:y>
    </cdr:to>
    <cdr:sp macro="" textlink="">
      <cdr:nvSpPr>
        <cdr:cNvPr id="42188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2091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0.01408</cdr:y>
    </cdr:from>
    <cdr:to>
      <cdr:x>0.95993</cdr:x>
      <cdr:y>0.19408</cdr:y>
    </cdr:to>
    <cdr:sp macro="" textlink="">
      <cdr:nvSpPr>
        <cdr:cNvPr id="42189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856" y="54360"/>
          <a:ext cx="4596005" cy="69494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MX" sz="1200" b="1" i="0" u="none" strike="noStrike" baseline="0">
              <a:solidFill>
                <a:srgbClr val="000000"/>
              </a:solidFill>
              <a:latin typeface="Segoe UI Variable Display Semib" pitchFamily="2" charset="0"/>
              <a:cs typeface="Poppins" panose="00000500000000000000" pitchFamily="2" charset="0"/>
            </a:rPr>
            <a:t>Volumen de Operaciones por Título</a:t>
          </a:r>
        </a:p>
        <a:p xmlns:a="http://schemas.openxmlformats.org/drawingml/2006/main">
          <a:pPr algn="ctr" rtl="0"/>
          <a:r>
            <a:rPr lang="es-MX" sz="1200" b="1" i="0" baseline="0">
              <a:effectLst/>
              <a:latin typeface="Segoe UI Variable Display Semib" pitchFamily="2" charset="0"/>
              <a:ea typeface="+mn-ea"/>
              <a:cs typeface="Poppins" panose="00000500000000000000" pitchFamily="2" charset="0"/>
            </a:rPr>
            <a:t>Enero-Mayo 2022</a:t>
          </a:r>
          <a:endParaRPr lang="es-MX" sz="1200">
            <a:effectLst/>
            <a:latin typeface="Segoe UI Variable Display Semib" pitchFamily="2" charset="0"/>
            <a:cs typeface="Poppins" panose="00000500000000000000" pitchFamily="2" charset="0"/>
          </a:endParaRPr>
        </a:p>
      </cdr:txBody>
    </cdr:sp>
  </cdr:relSizeAnchor>
</c:userShapes>
</file>

<file path=xl/drawings/drawing36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352425</xdr:colOff>
      <xdr:row>8</xdr:row>
      <xdr:rowOff>97154</xdr:rowOff>
    </xdr:from>
    <xdr:to>
      <xdr:col>5</xdr:col>
      <xdr:colOff>438150</xdr:colOff>
      <xdr:row>27</xdr:row>
      <xdr:rowOff>88899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175A6D7-0CB0-4E79-B79B-71C1B30F8F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647700</xdr:colOff>
      <xdr:row>8</xdr:row>
      <xdr:rowOff>82551</xdr:rowOff>
    </xdr:from>
    <xdr:to>
      <xdr:col>8</xdr:col>
      <xdr:colOff>238125</xdr:colOff>
      <xdr:row>27</xdr:row>
      <xdr:rowOff>82551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1142BA4-DF39-4829-A211-12B105E273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400050</xdr:colOff>
      <xdr:row>8</xdr:row>
      <xdr:rowOff>88900</xdr:rowOff>
    </xdr:from>
    <xdr:to>
      <xdr:col>3</xdr:col>
      <xdr:colOff>120650</xdr:colOff>
      <xdr:row>27</xdr:row>
      <xdr:rowOff>76200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EBCE34C-35BB-4FE6-A19F-F550015814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266700</xdr:colOff>
      <xdr:row>38</xdr:row>
      <xdr:rowOff>108156</xdr:rowOff>
    </xdr:from>
    <xdr:to>
      <xdr:col>8</xdr:col>
      <xdr:colOff>200025</xdr:colOff>
      <xdr:row>61</xdr:row>
      <xdr:rowOff>139700</xdr:rowOff>
    </xdr:to>
    <xdr:grpSp>
      <xdr:nvGrpSpPr>
        <xdr:cNvPr id="8" name="Grupo 7">
          <a:extLst>
            <a:ext uri="{FF2B5EF4-FFF2-40B4-BE49-F238E27FC236}">
              <a16:creationId xmlns:a16="http://schemas.microsoft.com/office/drawing/2014/main" id="{2303EBFF-BE19-373F-483B-05AD7C72FA5A}"/>
            </a:ext>
          </a:extLst>
        </xdr:cNvPr>
        <xdr:cNvGrpSpPr/>
      </xdr:nvGrpSpPr>
      <xdr:grpSpPr>
        <a:xfrm>
          <a:off x="342900" y="8404431"/>
          <a:ext cx="9525000" cy="3517694"/>
          <a:chOff x="742598" y="9276354"/>
          <a:chExt cx="11307296" cy="3271533"/>
        </a:xfrm>
      </xdr:grpSpPr>
      <xdr:graphicFrame macro="">
        <xdr:nvGraphicFramePr>
          <xdr:cNvPr id="5" name="Gráfico 4">
            <a:extLst>
              <a:ext uri="{FF2B5EF4-FFF2-40B4-BE49-F238E27FC236}">
                <a16:creationId xmlns:a16="http://schemas.microsoft.com/office/drawing/2014/main" id="{DF06A06E-4402-4C61-96DC-C41C66AB83DF}"/>
              </a:ext>
            </a:extLst>
          </xdr:cNvPr>
          <xdr:cNvGraphicFramePr>
            <a:graphicFrameLocks/>
          </xdr:cNvGraphicFramePr>
        </xdr:nvGraphicFramePr>
        <xdr:xfrm>
          <a:off x="4640206" y="9292228"/>
          <a:ext cx="3791355" cy="322481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6" name="Gráfico 5">
            <a:extLst>
              <a:ext uri="{FF2B5EF4-FFF2-40B4-BE49-F238E27FC236}">
                <a16:creationId xmlns:a16="http://schemas.microsoft.com/office/drawing/2014/main" id="{C99D1744-B4A8-4FA2-8634-543FEE23E4FE}"/>
              </a:ext>
            </a:extLst>
          </xdr:cNvPr>
          <xdr:cNvGraphicFramePr>
            <a:graphicFrameLocks/>
          </xdr:cNvGraphicFramePr>
        </xdr:nvGraphicFramePr>
        <xdr:xfrm>
          <a:off x="8646398" y="9291654"/>
          <a:ext cx="3403496" cy="325623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  <xdr:graphicFrame macro="">
        <xdr:nvGraphicFramePr>
          <xdr:cNvPr id="7" name="Gráfico 6">
            <a:extLst>
              <a:ext uri="{FF2B5EF4-FFF2-40B4-BE49-F238E27FC236}">
                <a16:creationId xmlns:a16="http://schemas.microsoft.com/office/drawing/2014/main" id="{9B14674E-6D73-4A40-A5E2-ADD37F33934B}"/>
              </a:ext>
            </a:extLst>
          </xdr:cNvPr>
          <xdr:cNvGraphicFramePr>
            <a:graphicFrameLocks/>
          </xdr:cNvGraphicFramePr>
        </xdr:nvGraphicFramePr>
        <xdr:xfrm>
          <a:off x="742598" y="9276354"/>
          <a:ext cx="3666294" cy="322481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6"/>
          </a:graphicData>
        </a:graphic>
      </xdr:graphicFrame>
    </xdr:grpSp>
    <xdr:clientData/>
  </xdr:twoCellAnchor>
  <xdr:twoCellAnchor editAs="oneCell">
    <xdr:from>
      <xdr:col>5</xdr:col>
      <xdr:colOff>866775</xdr:colOff>
      <xdr:row>0</xdr:row>
      <xdr:rowOff>0</xdr:rowOff>
    </xdr:from>
    <xdr:to>
      <xdr:col>9</xdr:col>
      <xdr:colOff>0</xdr:colOff>
      <xdr:row>1</xdr:row>
      <xdr:rowOff>14154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31496924-35CA-49E2-BD78-29EE972489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191375" y="0"/>
          <a:ext cx="3067050" cy="966654"/>
        </a:xfrm>
        <a:prstGeom prst="rect">
          <a:avLst/>
        </a:prstGeom>
      </xdr:spPr>
    </xdr:pic>
    <xdr:clientData/>
  </xdr:twoCellAnchor>
</xdr:wsDr>
</file>

<file path=xl/drawings/drawing362.xml><?xml version="1.0" encoding="utf-8"?>
<c:userShapes xmlns:c="http://schemas.openxmlformats.org/drawingml/2006/chart">
  <cdr:relSizeAnchor xmlns:cdr="http://schemas.openxmlformats.org/drawingml/2006/chartDrawing">
    <cdr:from>
      <cdr:x>0.01563</cdr:x>
      <cdr:y>0.0165</cdr:y>
    </cdr:from>
    <cdr:to>
      <cdr:x>0.97178</cdr:x>
      <cdr:y>0.19787</cdr:y>
    </cdr:to>
    <cdr:sp macro="" textlink="">
      <cdr:nvSpPr>
        <cdr:cNvPr id="512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881" y="51204"/>
          <a:ext cx="2990239" cy="5628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Segoe UI Variable Display Semib" pitchFamily="2" charset="0"/>
              <a:cs typeface="Poppins" panose="00000500000000000000" pitchFamily="2" charset="0"/>
            </a:rPr>
            <a:t>VOLUMEN DE OPERACIONES EN EL MERCADO DE </a:t>
          </a:r>
        </a:p>
        <a:p xmlns:a="http://schemas.openxmlformats.org/drawingml/2006/main"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Segoe UI Variable Display Semib" pitchFamily="2" charset="0"/>
              <a:cs typeface="Poppins" panose="00000500000000000000" pitchFamily="2" charset="0"/>
            </a:rPr>
            <a:t>RENTA FIJA NACIONAL </a:t>
          </a:r>
        </a:p>
        <a:p xmlns:a="http://schemas.openxmlformats.org/drawingml/2006/main">
          <a:pPr algn="ctr" rtl="0"/>
          <a:r>
            <a:rPr lang="es-MX" sz="900" b="1" i="0" baseline="0">
              <a:effectLst/>
              <a:latin typeface="Segoe UI Variable Display Semib" pitchFamily="2" charset="0"/>
              <a:ea typeface="+mn-ea"/>
              <a:cs typeface="Poppins" panose="00000500000000000000" pitchFamily="2" charset="0"/>
            </a:rPr>
            <a:t>ENERO - MAYO 2023</a:t>
          </a:r>
          <a:endParaRPr lang="es-EC" sz="900" b="1">
            <a:effectLst/>
            <a:latin typeface="Segoe UI Variable Display Semib" pitchFamily="2" charset="0"/>
            <a:cs typeface="Poppins" panose="00000500000000000000" pitchFamily="2" charset="0"/>
          </a:endParaRPr>
        </a:p>
      </cdr:txBody>
    </cdr:sp>
  </cdr:relSizeAnchor>
</c:userShapes>
</file>

<file path=xl/drawings/drawing363.xml><?xml version="1.0" encoding="utf-8"?>
<c:userShapes xmlns:c="http://schemas.openxmlformats.org/drawingml/2006/chart">
  <cdr:relSizeAnchor xmlns:cdr="http://schemas.openxmlformats.org/drawingml/2006/chartDrawing">
    <cdr:from>
      <cdr:x>0.03768</cdr:x>
      <cdr:y>0.00655</cdr:y>
    </cdr:from>
    <cdr:to>
      <cdr:x>0.97484</cdr:x>
      <cdr:y>0.20132</cdr:y>
    </cdr:to>
    <cdr:sp macro="" textlink="">
      <cdr:nvSpPr>
        <cdr:cNvPr id="614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4131" y="18904"/>
          <a:ext cx="2838611" cy="5621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Segoe UI Variable Display Semib" pitchFamily="2" charset="0"/>
              <a:cs typeface="Poppins" panose="00000500000000000000" pitchFamily="2" charset="0"/>
            </a:rPr>
            <a:t>VOLUMEN DE OPERACIONES EN EL </a:t>
          </a:r>
        </a:p>
        <a:p xmlns:a="http://schemas.openxmlformats.org/drawingml/2006/main"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Segoe UI Variable Display Semib" pitchFamily="2" charset="0"/>
              <a:cs typeface="Poppins" panose="00000500000000000000" pitchFamily="2" charset="0"/>
            </a:rPr>
            <a:t>MERCADO DE RENTA VARIABLE NACIONAL</a:t>
          </a:r>
        </a:p>
        <a:p xmlns:a="http://schemas.openxmlformats.org/drawingml/2006/main"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Segoe UI Variable Display Semib" pitchFamily="2" charset="0"/>
              <a:cs typeface="Poppins" panose="00000500000000000000" pitchFamily="2" charset="0"/>
            </a:rPr>
            <a:t>ENERO - MAYO 2023</a:t>
          </a:r>
        </a:p>
      </cdr:txBody>
    </cdr:sp>
  </cdr:relSizeAnchor>
</c:userShapes>
</file>

<file path=xl/drawings/drawing364.xml><?xml version="1.0" encoding="utf-8"?>
<c:userShapes xmlns:c="http://schemas.openxmlformats.org/drawingml/2006/chart">
  <cdr:relSizeAnchor xmlns:cdr="http://schemas.openxmlformats.org/drawingml/2006/chartDrawing">
    <cdr:from>
      <cdr:x>0.01582</cdr:x>
      <cdr:y>0.01799</cdr:y>
    </cdr:from>
    <cdr:to>
      <cdr:x>0.97474</cdr:x>
      <cdr:y>0.25844</cdr:y>
    </cdr:to>
    <cdr:sp macro="" textlink="">
      <cdr:nvSpPr>
        <cdr:cNvPr id="716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391" y="48236"/>
          <a:ext cx="2872553" cy="6447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Segoe UI Variable Display Semib" pitchFamily="2" charset="0"/>
              <a:cs typeface="Poppins" panose="00000500000000000000" pitchFamily="2" charset="0"/>
            </a:rPr>
            <a:t>VOLUMEN DE OPERACIONES AJUSTADO EN </a:t>
          </a:r>
        </a:p>
        <a:p xmlns:a="http://schemas.openxmlformats.org/drawingml/2006/main"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Segoe UI Variable Display Semib" pitchFamily="2" charset="0"/>
              <a:cs typeface="Poppins" panose="00000500000000000000" pitchFamily="2" charset="0"/>
            </a:rPr>
            <a:t>EL MERCADO DE RENTA FIJA NACIONAL</a:t>
          </a:r>
        </a:p>
        <a:p xmlns:a="http://schemas.openxmlformats.org/drawingml/2006/main">
          <a:pPr algn="ctr" rtl="0"/>
          <a:r>
            <a:rPr lang="es-MX" sz="900" b="1" i="0" baseline="0">
              <a:effectLst/>
              <a:latin typeface="Segoe UI Variable Display Semib" pitchFamily="2" charset="0"/>
              <a:ea typeface="+mn-ea"/>
              <a:cs typeface="Poppins" panose="00000500000000000000" pitchFamily="2" charset="0"/>
            </a:rPr>
            <a:t>ENERO- MAYO 2023</a:t>
          </a:r>
          <a:endParaRPr lang="es-EC" sz="900">
            <a:effectLst/>
            <a:latin typeface="Segoe UI Variable Display Semib" pitchFamily="2" charset="0"/>
            <a:cs typeface="Poppins" panose="00000500000000000000" pitchFamily="2" charset="0"/>
          </a:endParaRPr>
        </a:p>
      </cdr:txBody>
    </cdr:sp>
  </cdr:relSizeAnchor>
</c:userShapes>
</file>

<file path=xl/drawings/drawing365.xml><?xml version="1.0" encoding="utf-8"?>
<c:userShapes xmlns:c="http://schemas.openxmlformats.org/drawingml/2006/chart">
  <cdr:relSizeAnchor xmlns:cdr="http://schemas.openxmlformats.org/drawingml/2006/chartDrawing">
    <cdr:from>
      <cdr:x>0.0166</cdr:x>
      <cdr:y>0.02196</cdr:y>
    </cdr:from>
    <cdr:to>
      <cdr:x>0.97056</cdr:x>
      <cdr:y>0.21164</cdr:y>
    </cdr:to>
    <cdr:sp macro="" textlink="">
      <cdr:nvSpPr>
        <cdr:cNvPr id="819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190" y="59298"/>
          <a:ext cx="2941743" cy="5122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Segoe UI Variable Display Semib" pitchFamily="2" charset="0"/>
              <a:cs typeface="Arial"/>
            </a:rPr>
            <a:t>VOLUMEN DE OPERACIONES AJUSTADO EN</a:t>
          </a:r>
        </a:p>
        <a:p xmlns:a="http://schemas.openxmlformats.org/drawingml/2006/main"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Segoe UI Variable Display Semib" pitchFamily="2" charset="0"/>
              <a:cs typeface="Arial"/>
            </a:rPr>
            <a:t>EL MERCADO NACIONAL</a:t>
          </a:r>
          <a:endParaRPr lang="es-MX" sz="1000" b="1" i="0" u="none" strike="noStrike" baseline="0">
            <a:solidFill>
              <a:srgbClr val="000000"/>
            </a:solidFill>
            <a:latin typeface="Segoe UI Variable Display Semib" pitchFamily="2" charset="0"/>
            <a:cs typeface="Arial"/>
          </a:endParaRPr>
        </a:p>
        <a:p xmlns:a="http://schemas.openxmlformats.org/drawingml/2006/main">
          <a:pPr algn="ctr" rtl="0"/>
          <a:r>
            <a:rPr lang="es-MX" sz="900" b="1" i="0" baseline="0">
              <a:effectLst/>
              <a:latin typeface="Segoe UI Variable Display Semib" pitchFamily="2" charset="0"/>
              <a:ea typeface="+mn-ea"/>
              <a:cs typeface="+mn-cs"/>
            </a:rPr>
            <a:t>ENERO - MAYO 2023</a:t>
          </a:r>
          <a:endParaRPr lang="es-EC" sz="900">
            <a:effectLst/>
            <a:latin typeface="Segoe UI Variable Display Semib" pitchFamily="2" charset="0"/>
          </a:endParaRPr>
        </a:p>
      </cdr:txBody>
    </cdr:sp>
  </cdr:relSizeAnchor>
</c:userShapes>
</file>

<file path=xl/drawings/drawing366.xml><?xml version="1.0" encoding="utf-8"?>
<c:userShapes xmlns:c="http://schemas.openxmlformats.org/drawingml/2006/chart">
  <cdr:relSizeAnchor xmlns:cdr="http://schemas.openxmlformats.org/drawingml/2006/chartDrawing">
    <cdr:from>
      <cdr:x>0.01902</cdr:x>
      <cdr:y>0.01799</cdr:y>
    </cdr:from>
    <cdr:to>
      <cdr:x>0.98825</cdr:x>
      <cdr:y>0.23393</cdr:y>
    </cdr:to>
    <cdr:sp macro="" textlink="">
      <cdr:nvSpPr>
        <cdr:cNvPr id="921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051" y="50800"/>
          <a:ext cx="3000375" cy="5718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Segoe UI Variable Display Semib" pitchFamily="2" charset="0"/>
              <a:cs typeface="Poppins" panose="00000500000000000000" pitchFamily="2" charset="0"/>
            </a:rPr>
            <a:t>VOLUMEN DE OPERACIONES AJUSTADO EN </a:t>
          </a:r>
        </a:p>
        <a:p xmlns:a="http://schemas.openxmlformats.org/drawingml/2006/main"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Segoe UI Variable Display Semib" pitchFamily="2" charset="0"/>
              <a:cs typeface="Poppins" panose="00000500000000000000" pitchFamily="2" charset="0"/>
            </a:rPr>
            <a:t>EL MERCADO DE RENTA VARIABLE NACIONAL</a:t>
          </a:r>
        </a:p>
        <a:p xmlns:a="http://schemas.openxmlformats.org/drawingml/2006/main">
          <a:pPr algn="ctr" rtl="0"/>
          <a:r>
            <a:rPr lang="es-MX" sz="900" b="1" i="0" baseline="0">
              <a:effectLst/>
              <a:latin typeface="Segoe UI Variable Display Semib" pitchFamily="2" charset="0"/>
              <a:ea typeface="+mn-ea"/>
              <a:cs typeface="Poppins" panose="00000500000000000000" pitchFamily="2" charset="0"/>
            </a:rPr>
            <a:t>ENERO - MAYO 2023</a:t>
          </a:r>
          <a:endParaRPr lang="es-EC" sz="900">
            <a:effectLst/>
            <a:latin typeface="Segoe UI Variable Display Semib" pitchFamily="2" charset="0"/>
            <a:cs typeface="Poppins" panose="00000500000000000000" pitchFamily="2" charset="0"/>
          </a:endParaRPr>
        </a:p>
      </cdr:txBody>
    </cdr:sp>
  </cdr:relSizeAnchor>
</c:userShapes>
</file>

<file path=xl/drawings/drawing36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2026920</xdr:colOff>
      <xdr:row>54</xdr:row>
      <xdr:rowOff>61652</xdr:rowOff>
    </xdr:from>
    <xdr:to>
      <xdr:col>13</xdr:col>
      <xdr:colOff>457200</xdr:colOff>
      <xdr:row>61</xdr:row>
      <xdr:rowOff>147551</xdr:rowOff>
    </xdr:to>
    <xdr:sp macro="" textlink="">
      <xdr:nvSpPr>
        <xdr:cNvPr id="2" name="AutoShape 41">
          <a:extLst>
            <a:ext uri="{FF2B5EF4-FFF2-40B4-BE49-F238E27FC236}">
              <a16:creationId xmlns:a16="http://schemas.microsoft.com/office/drawing/2014/main" id="{A3D043D2-358B-4645-8821-5EACB2B4543D}"/>
            </a:ext>
          </a:extLst>
        </xdr:cNvPr>
        <xdr:cNvSpPr>
          <a:spLocks noChangeArrowheads="1"/>
        </xdr:cNvSpPr>
      </xdr:nvSpPr>
      <xdr:spPr bwMode="auto">
        <a:xfrm>
          <a:off x="2655570" y="18730652"/>
          <a:ext cx="17137380" cy="1514649"/>
        </a:xfrm>
        <a:prstGeom prst="roundRect">
          <a:avLst>
            <a:gd name="adj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noFill/>
          <a:round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endParaRPr lang="es-MX" sz="1000" b="1" i="1" u="none" strike="noStrike" baseline="0">
            <a:solidFill>
              <a:srgbClr val="002060"/>
            </a:solidFill>
            <a:latin typeface="Segoe UI" panose="020B0502040204020203" pitchFamily="34" charset="0"/>
            <a:cs typeface="Segoe UI" panose="020B0502040204020203" pitchFamily="34" charset="0"/>
          </a:endParaRPr>
        </a:p>
        <a:p>
          <a:pPr algn="ctr" rtl="0">
            <a:defRPr sz="1000"/>
          </a:pPr>
          <a:r>
            <a:rPr lang="es-MX" sz="2400" b="1" i="1" u="none" strike="noStrike" baseline="0">
              <a:solidFill>
                <a:srgbClr val="002060"/>
              </a:solidFill>
              <a:latin typeface="Segoe UI" panose="020B0502040204020203" pitchFamily="34" charset="0"/>
              <a:cs typeface="Segoe UI" panose="020B0502040204020203" pitchFamily="34" charset="0"/>
            </a:rPr>
            <a:t>¡ Felicitamos a las casas de </a:t>
          </a:r>
          <a:r>
            <a:rPr lang="es-MX" sz="2400" b="1" i="1" u="none" strike="noStrike" baseline="0">
              <a:solidFill>
                <a:srgbClr val="00206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valores valores Silvercross, Picaval, Probrokers, Advfinsa y Plusbursátil por haberse </a:t>
          </a:r>
        </a:p>
        <a:p>
          <a:pPr algn="ctr" rtl="0">
            <a:defRPr sz="1000"/>
          </a:pPr>
          <a:r>
            <a:rPr lang="es-MX" sz="2400" b="1" i="1" u="none" strike="noStrike" baseline="0">
              <a:solidFill>
                <a:srgbClr val="00206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colocado en los cinco primeros lugares en el ranking de negociación del mes </a:t>
          </a:r>
          <a:r>
            <a:rPr lang="es-MX" sz="2400" b="1" i="1" u="none" strike="noStrike" baseline="0">
              <a:solidFill>
                <a:srgbClr val="002060"/>
              </a:solidFill>
              <a:latin typeface="Segoe UI" panose="020B0502040204020203" pitchFamily="34" charset="0"/>
              <a:cs typeface="Segoe UI" panose="020B0502040204020203" pitchFamily="34" charset="0"/>
            </a:rPr>
            <a:t>por volumen ajustado!</a:t>
          </a:r>
        </a:p>
      </xdr:txBody>
    </xdr:sp>
    <xdr:clientData/>
  </xdr:twoCellAnchor>
  <xdr:twoCellAnchor editAs="oneCell">
    <xdr:from>
      <xdr:col>12</xdr:col>
      <xdr:colOff>517071</xdr:colOff>
      <xdr:row>0</xdr:row>
      <xdr:rowOff>13607</xdr:rowOff>
    </xdr:from>
    <xdr:to>
      <xdr:col>15</xdr:col>
      <xdr:colOff>19049</xdr:colOff>
      <xdr:row>1</xdr:row>
      <xdr:rowOff>7262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60260FD-7894-4079-A664-5F00E2CE1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669000" y="13607"/>
          <a:ext cx="3284764" cy="974730"/>
        </a:xfrm>
        <a:prstGeom prst="rect">
          <a:avLst/>
        </a:prstGeom>
      </xdr:spPr>
    </xdr:pic>
    <xdr:clientData/>
  </xdr:twoCellAnchor>
</xdr:wsDr>
</file>

<file path=xl/drawings/drawing36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1996440</xdr:colOff>
      <xdr:row>55</xdr:row>
      <xdr:rowOff>15932</xdr:rowOff>
    </xdr:from>
    <xdr:to>
      <xdr:col>13</xdr:col>
      <xdr:colOff>426720</xdr:colOff>
      <xdr:row>62</xdr:row>
      <xdr:rowOff>101831</xdr:rowOff>
    </xdr:to>
    <xdr:sp macro="" textlink="">
      <xdr:nvSpPr>
        <xdr:cNvPr id="2" name="AutoShape 41">
          <a:extLst>
            <a:ext uri="{FF2B5EF4-FFF2-40B4-BE49-F238E27FC236}">
              <a16:creationId xmlns:a16="http://schemas.microsoft.com/office/drawing/2014/main" id="{47A839EF-3E32-4646-9F7B-B0F9B27302AF}"/>
            </a:ext>
          </a:extLst>
        </xdr:cNvPr>
        <xdr:cNvSpPr>
          <a:spLocks noChangeArrowheads="1"/>
        </xdr:cNvSpPr>
      </xdr:nvSpPr>
      <xdr:spPr bwMode="auto">
        <a:xfrm>
          <a:off x="2346960" y="18121052"/>
          <a:ext cx="17526000" cy="1487979"/>
        </a:xfrm>
        <a:prstGeom prst="roundRect">
          <a:avLst>
            <a:gd name="adj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noFill/>
          <a:round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marL="0" indent="0" algn="ctr" rtl="0">
            <a:defRPr sz="1000"/>
          </a:pPr>
          <a:r>
            <a:rPr lang="es-MX" sz="2400" b="1" i="1" u="none" strike="noStrike" baseline="0">
              <a:solidFill>
                <a:srgbClr val="00206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¡ Felicitamos a las casas de valores Silvercross, Picaval, Probrokers, Plusbursátil y Másvalores  por haberse colocado en los cinco primeros lugares en el ranking de negociación del mes por volumen ajustado!</a:t>
          </a:r>
        </a:p>
      </xdr:txBody>
    </xdr:sp>
    <xdr:clientData/>
  </xdr:twoCellAnchor>
  <xdr:twoCellAnchor editAs="oneCell">
    <xdr:from>
      <xdr:col>11</xdr:col>
      <xdr:colOff>1673679</xdr:colOff>
      <xdr:row>0</xdr:row>
      <xdr:rowOff>13607</xdr:rowOff>
    </xdr:from>
    <xdr:to>
      <xdr:col>15</xdr:col>
      <xdr:colOff>19050</xdr:colOff>
      <xdr:row>1</xdr:row>
      <xdr:rowOff>13839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824F375-5217-40B8-8D4B-BB0332FD46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22786" y="13607"/>
          <a:ext cx="4087585" cy="1211268"/>
        </a:xfrm>
        <a:prstGeom prst="rect">
          <a:avLst/>
        </a:prstGeom>
      </xdr:spPr>
    </xdr:pic>
    <xdr:clientData/>
  </xdr:twoCellAnchor>
</xdr:wsDr>
</file>

<file path=xl/drawings/drawing36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1242447</xdr:colOff>
      <xdr:row>0</xdr:row>
      <xdr:rowOff>0</xdr:rowOff>
    </xdr:from>
    <xdr:to>
      <xdr:col>12</xdr:col>
      <xdr:colOff>631371</xdr:colOff>
      <xdr:row>1</xdr:row>
      <xdr:rowOff>13607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3248659-79AB-4224-A224-13ED8FE13C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06590" y="0"/>
          <a:ext cx="4178639" cy="1238250"/>
        </a:xfrm>
        <a:prstGeom prst="rect">
          <a:avLst/>
        </a:prstGeom>
      </xdr:spPr>
    </xdr:pic>
    <xdr:clientData/>
  </xdr:twoCellAnchor>
</xdr:wsDr>
</file>

<file path=xl/drawings/drawing37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151849</xdr:colOff>
      <xdr:row>0</xdr:row>
      <xdr:rowOff>0</xdr:rowOff>
    </xdr:from>
    <xdr:to>
      <xdr:col>7</xdr:col>
      <xdr:colOff>9726</xdr:colOff>
      <xdr:row>1</xdr:row>
      <xdr:rowOff>16311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663783C-EA69-43E3-A80B-FCBE888E97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44566" y="0"/>
          <a:ext cx="4247660" cy="125870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IS2\C$\NANY\VARI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"/>
      <sheetName val="Empl"/>
    </sheetNames>
    <sheetDataSet>
      <sheetData sheetId="0" refreshError="1">
        <row r="1">
          <cell r="A1" t="str">
            <v>FUNCIONARIOS</v>
          </cell>
          <cell r="B1" t="str">
            <v>SPOUSE</v>
          </cell>
          <cell r="C1" t="str">
            <v>POSITION</v>
          </cell>
          <cell r="D1" t="str">
            <v>ADDRESS</v>
          </cell>
          <cell r="E1" t="str">
            <v>PHONE NUMBER</v>
          </cell>
          <cell r="F1" t="str">
            <v>Fecha Ingreso</v>
          </cell>
          <cell r="G1" t="str">
            <v>Fecha Ingreso</v>
          </cell>
          <cell r="H1" t="str">
            <v>Fecha de nacimiento</v>
          </cell>
          <cell r="I1" t="str">
            <v>Código</v>
          </cell>
          <cell r="J1" t="str">
            <v>Standard</v>
          </cell>
          <cell r="K1" t="str">
            <v>Ubesa</v>
          </cell>
          <cell r="L1" t="str">
            <v>Agmaresa</v>
          </cell>
        </row>
        <row r="2">
          <cell r="A2" t="str">
            <v>Anchundia José</v>
          </cell>
          <cell r="B2" t="str">
            <v>Laura Bastides</v>
          </cell>
          <cell r="C2" t="str">
            <v>Mgr. Recursos Humanos</v>
          </cell>
          <cell r="D2" t="str">
            <v>Urdesa Norte Callejón 2º #108 y Calle 5ª</v>
          </cell>
          <cell r="E2" t="str">
            <v>388-120</v>
          </cell>
          <cell r="G2">
            <v>33210</v>
          </cell>
          <cell r="H2">
            <v>17145</v>
          </cell>
          <cell r="I2">
            <v>1685</v>
          </cell>
          <cell r="J2">
            <v>100101</v>
          </cell>
        </row>
        <row r="3">
          <cell r="A3" t="str">
            <v>Ayala César</v>
          </cell>
          <cell r="C3" t="str">
            <v>Director M &amp; S</v>
          </cell>
          <cell r="D3" t="str">
            <v>La Alborada XIV Etapa Calle 2a Mz 6 villa 66</v>
          </cell>
          <cell r="E3" t="str">
            <v>243-522</v>
          </cell>
          <cell r="G3">
            <v>28138</v>
          </cell>
          <cell r="H3">
            <v>18839</v>
          </cell>
          <cell r="I3">
            <v>1143</v>
          </cell>
          <cell r="J3">
            <v>600102</v>
          </cell>
        </row>
        <row r="4">
          <cell r="A4" t="str">
            <v>Blanc Timothy</v>
          </cell>
          <cell r="C4" t="str">
            <v>Asistente Mgr. PROCARSA</v>
          </cell>
          <cell r="E4" t="str">
            <v>800-952</v>
          </cell>
          <cell r="F4">
            <v>32356</v>
          </cell>
          <cell r="G4">
            <v>33984</v>
          </cell>
          <cell r="H4">
            <v>22317</v>
          </cell>
          <cell r="I4">
            <v>1572</v>
          </cell>
          <cell r="K4">
            <v>600102</v>
          </cell>
        </row>
        <row r="5">
          <cell r="A5" t="str">
            <v>Bowen Ramírez Hugo Benjamín</v>
          </cell>
          <cell r="C5" t="str">
            <v>Asist. Mgr. Logística</v>
          </cell>
          <cell r="D5" t="str">
            <v>Los Ceibos Av 2a Calle 14</v>
          </cell>
          <cell r="E5" t="str">
            <v>352-435</v>
          </cell>
          <cell r="G5">
            <v>33666</v>
          </cell>
          <cell r="H5">
            <v>23955</v>
          </cell>
        </row>
        <row r="6">
          <cell r="A6" t="str">
            <v>Calle Héctor</v>
          </cell>
          <cell r="C6" t="str">
            <v>Supte. Gral. Investigaciones</v>
          </cell>
          <cell r="D6" t="str">
            <v>Bellavista Mz 31 villa 11</v>
          </cell>
          <cell r="E6" t="str">
            <v>200-490</v>
          </cell>
          <cell r="G6">
            <v>30122</v>
          </cell>
          <cell r="H6">
            <v>16633</v>
          </cell>
          <cell r="I6">
            <v>1412</v>
          </cell>
          <cell r="J6">
            <v>200101</v>
          </cell>
        </row>
        <row r="7">
          <cell r="A7" t="str">
            <v>Chamaidán Jorge</v>
          </cell>
          <cell r="C7" t="str">
            <v>Supte. Agric. El Oro-Balao</v>
          </cell>
          <cell r="D7" t="str">
            <v>Las Brisas Mz D6 villa 13 (Machala)</v>
          </cell>
          <cell r="E7" t="str">
            <v>----</v>
          </cell>
          <cell r="G7">
            <v>25684</v>
          </cell>
          <cell r="H7">
            <v>18438</v>
          </cell>
          <cell r="I7">
            <v>2061</v>
          </cell>
          <cell r="K7">
            <v>200101</v>
          </cell>
        </row>
        <row r="8">
          <cell r="A8" t="str">
            <v>Chong Félix</v>
          </cell>
          <cell r="B8" t="str">
            <v>Mónica Chong</v>
          </cell>
          <cell r="C8" t="str">
            <v>Mgr. Agmaresa</v>
          </cell>
          <cell r="D8" t="str">
            <v>Alborada Mz 402 Villa 5</v>
          </cell>
          <cell r="E8" t="str">
            <v>273-570</v>
          </cell>
          <cell r="F8">
            <v>25577</v>
          </cell>
          <cell r="G8">
            <v>29587</v>
          </cell>
          <cell r="H8">
            <v>17623</v>
          </cell>
          <cell r="I8">
            <v>1900</v>
          </cell>
        </row>
        <row r="9">
          <cell r="A9" t="str">
            <v>Cordero Mario Alberto</v>
          </cell>
          <cell r="B9" t="str">
            <v>Nancy</v>
          </cell>
          <cell r="C9" t="str">
            <v>Mgr. Contenedores</v>
          </cell>
          <cell r="D9" t="str">
            <v>Colinas de los Ceibos Mz 7 Solar #12</v>
          </cell>
          <cell r="E9" t="str">
            <v>354-601</v>
          </cell>
          <cell r="F9">
            <v>30682</v>
          </cell>
          <cell r="G9">
            <v>32568</v>
          </cell>
          <cell r="H9">
            <v>19969</v>
          </cell>
          <cell r="I9">
            <v>1570</v>
          </cell>
          <cell r="K9">
            <v>400101</v>
          </cell>
        </row>
        <row r="10">
          <cell r="A10" t="str">
            <v>Cruz Manuel</v>
          </cell>
          <cell r="C10" t="str">
            <v>Contralor Grupo Básico</v>
          </cell>
          <cell r="D10" t="str">
            <v>Alborada 12a Etapa Mz 24 Villa 35</v>
          </cell>
          <cell r="E10" t="str">
            <v>----</v>
          </cell>
          <cell r="G10">
            <v>27708</v>
          </cell>
          <cell r="H10">
            <v>20067</v>
          </cell>
          <cell r="I10">
            <v>1043</v>
          </cell>
          <cell r="J10">
            <v>200101</v>
          </cell>
        </row>
        <row r="11">
          <cell r="A11" t="str">
            <v>De Castro Guillermina</v>
          </cell>
          <cell r="C11" t="str">
            <v>Mgr. Auditoría</v>
          </cell>
          <cell r="D11" t="str">
            <v>Alborada 5ª Etapa Mz 5D Solar 2-Villa 4</v>
          </cell>
          <cell r="E11" t="str">
            <v>238-520</v>
          </cell>
          <cell r="G11">
            <v>27253</v>
          </cell>
          <cell r="H11">
            <v>17651</v>
          </cell>
          <cell r="I11">
            <v>1038</v>
          </cell>
          <cell r="J11">
            <v>600107</v>
          </cell>
        </row>
        <row r="12">
          <cell r="A12" t="str">
            <v>De La Colina Jorge</v>
          </cell>
          <cell r="B12" t="str">
            <v>Nancy</v>
          </cell>
          <cell r="C12" t="str">
            <v>Mgr. Ingeniería/Riego&amp;Drenaje</v>
          </cell>
          <cell r="D12" t="str">
            <v>Urdesa- Circunvalación Sur #306 y Todos los Santos</v>
          </cell>
          <cell r="E12" t="str">
            <v>884-183</v>
          </cell>
          <cell r="G12">
            <v>28891</v>
          </cell>
          <cell r="H12">
            <v>15535</v>
          </cell>
          <cell r="I12">
            <v>1436</v>
          </cell>
          <cell r="K12">
            <v>200101</v>
          </cell>
        </row>
        <row r="13">
          <cell r="A13" t="str">
            <v>Echeverría Fernando</v>
          </cell>
          <cell r="C13" t="str">
            <v>Supte. Agric. Ríos "B"</v>
          </cell>
          <cell r="E13">
            <v>404683</v>
          </cell>
          <cell r="G13">
            <v>27242</v>
          </cell>
          <cell r="H13">
            <v>15381</v>
          </cell>
          <cell r="I13">
            <v>1207</v>
          </cell>
          <cell r="J13">
            <v>200101</v>
          </cell>
        </row>
        <row r="14">
          <cell r="A14" t="str">
            <v>Fuentes Manuel</v>
          </cell>
          <cell r="C14" t="str">
            <v>Jefe Contab. Ban.</v>
          </cell>
          <cell r="D14" t="str">
            <v>Alcedo #2618 y Guerrero Martínez</v>
          </cell>
          <cell r="E14">
            <v>361158</v>
          </cell>
          <cell r="G14">
            <v>27588</v>
          </cell>
          <cell r="H14">
            <v>15420</v>
          </cell>
          <cell r="I14">
            <v>1027</v>
          </cell>
          <cell r="J14">
            <v>600102</v>
          </cell>
        </row>
        <row r="15">
          <cell r="A15" t="str">
            <v>Ganchozo Washington</v>
          </cell>
          <cell r="C15" t="str">
            <v>Mgr. Contabilidad</v>
          </cell>
          <cell r="D15" t="str">
            <v>Argentina #2403 y Lizardo García</v>
          </cell>
          <cell r="E15" t="str">
            <v>---</v>
          </cell>
          <cell r="G15">
            <v>33945</v>
          </cell>
          <cell r="H15">
            <v>21787</v>
          </cell>
          <cell r="I15">
            <v>1834</v>
          </cell>
          <cell r="J15">
            <v>600102</v>
          </cell>
        </row>
        <row r="16">
          <cell r="A16" t="str">
            <v>García Elizabeth de</v>
          </cell>
          <cell r="C16" t="str">
            <v>Mgr. Ventas Agmaresa</v>
          </cell>
          <cell r="D16" t="str">
            <v>Urb. La Saiba Mz K villa #4</v>
          </cell>
          <cell r="E16" t="str">
            <v>344-243; 347-263</v>
          </cell>
          <cell r="G16">
            <v>33249</v>
          </cell>
          <cell r="H16">
            <v>17420</v>
          </cell>
          <cell r="I16">
            <v>1688</v>
          </cell>
        </row>
        <row r="17">
          <cell r="A17" t="str">
            <v>Gil Enrique</v>
          </cell>
          <cell r="C17" t="str">
            <v>Supte. Agric. Guayas</v>
          </cell>
          <cell r="D17" t="str">
            <v>Alborada 9a Etapa Mz 905 villa 1</v>
          </cell>
          <cell r="E17">
            <v>274432</v>
          </cell>
          <cell r="G17">
            <v>27211</v>
          </cell>
          <cell r="H17">
            <v>15242</v>
          </cell>
          <cell r="I17">
            <v>1211</v>
          </cell>
          <cell r="J17">
            <v>200101</v>
          </cell>
        </row>
        <row r="18">
          <cell r="A18" t="str">
            <v>González Jorge</v>
          </cell>
          <cell r="C18" t="str">
            <v>Jefe Personal</v>
          </cell>
          <cell r="D18" t="str">
            <v>Sauces II, Mz S62 Villa #11</v>
          </cell>
          <cell r="E18">
            <v>236125</v>
          </cell>
          <cell r="G18">
            <v>27450</v>
          </cell>
          <cell r="H18">
            <v>20101</v>
          </cell>
          <cell r="I18">
            <v>1136</v>
          </cell>
          <cell r="K18">
            <v>700102</v>
          </cell>
        </row>
        <row r="19">
          <cell r="A19" t="str">
            <v>Haynes John</v>
          </cell>
          <cell r="B19" t="str">
            <v>Kirsten Dalton</v>
          </cell>
          <cell r="C19" t="str">
            <v>Mgr. Análisis Financiero</v>
          </cell>
          <cell r="D19" t="str">
            <v>Sta. Cecilia Cond. Ceibos 9 Av. Principal 1er piso</v>
          </cell>
          <cell r="E19" t="str">
            <v>351-484</v>
          </cell>
          <cell r="G19">
            <v>33770</v>
          </cell>
          <cell r="H19">
            <v>24129</v>
          </cell>
          <cell r="I19">
            <v>1815</v>
          </cell>
          <cell r="K19">
            <v>600106</v>
          </cell>
        </row>
        <row r="20">
          <cell r="A20" t="str">
            <v>Larragán Armando</v>
          </cell>
          <cell r="B20" t="str">
            <v>Liliana</v>
          </cell>
          <cell r="C20" t="str">
            <v>Mgr. Logística</v>
          </cell>
          <cell r="D20" t="str">
            <v>Los Ceibos Calle 6ª #206</v>
          </cell>
          <cell r="E20" t="str">
            <v>350-089</v>
          </cell>
          <cell r="F20">
            <v>30501</v>
          </cell>
          <cell r="G20">
            <v>32874</v>
          </cell>
          <cell r="H20">
            <v>21476</v>
          </cell>
          <cell r="I20">
            <v>1614</v>
          </cell>
          <cell r="K20">
            <v>400101</v>
          </cell>
        </row>
        <row r="21">
          <cell r="A21" t="str">
            <v>Mármol Rafael</v>
          </cell>
          <cell r="B21" t="str">
            <v>Nelly Recalde</v>
          </cell>
          <cell r="C21" t="str">
            <v>Tesorero</v>
          </cell>
          <cell r="D21" t="str">
            <v>La Alborada X Etapa Mz 505 Villa 23</v>
          </cell>
          <cell r="E21" t="str">
            <v>239-857</v>
          </cell>
          <cell r="G21">
            <v>28697</v>
          </cell>
          <cell r="H21">
            <v>14098</v>
          </cell>
          <cell r="I21">
            <v>1227</v>
          </cell>
          <cell r="J21">
            <v>600102</v>
          </cell>
        </row>
        <row r="22">
          <cell r="A22" t="str">
            <v>Maridueña Loop</v>
          </cell>
          <cell r="C22" t="str">
            <v>Mgr. Grupo Compra</v>
          </cell>
          <cell r="D22" t="str">
            <v>Kennedy Norte Mz 701 Solar 2021</v>
          </cell>
          <cell r="E22" t="str">
            <v>298-528</v>
          </cell>
          <cell r="G22">
            <v>23564</v>
          </cell>
          <cell r="H22">
            <v>13801</v>
          </cell>
          <cell r="I22">
            <v>1253</v>
          </cell>
          <cell r="K22">
            <v>300302</v>
          </cell>
        </row>
        <row r="23">
          <cell r="A23" t="str">
            <v>Martínez Gustavo</v>
          </cell>
          <cell r="B23" t="str">
            <v>Cumandá Cevallos</v>
          </cell>
          <cell r="C23" t="str">
            <v>Mgr. Agric. Los Ríos</v>
          </cell>
          <cell r="D23" t="str">
            <v>G. Barona y 27 de mayo (Babahoyo)</v>
          </cell>
          <cell r="E23" t="str">
            <v>730-482</v>
          </cell>
          <cell r="G23">
            <v>27092</v>
          </cell>
          <cell r="H23">
            <v>19096</v>
          </cell>
          <cell r="I23">
            <v>2142</v>
          </cell>
          <cell r="K23">
            <v>200101</v>
          </cell>
        </row>
        <row r="24">
          <cell r="A24" t="str">
            <v>Mitchell Nick</v>
          </cell>
          <cell r="B24" t="str">
            <v>Penha Azoubel</v>
          </cell>
          <cell r="C24" t="str">
            <v>Mgr. Admin. Financiera G. Básico</v>
          </cell>
          <cell r="D24" t="str">
            <v>Colinas de los Ceibos-Mz 24 Solar #4</v>
          </cell>
          <cell r="E24" t="str">
            <v>353-170</v>
          </cell>
          <cell r="G24">
            <v>34236</v>
          </cell>
          <cell r="H24">
            <v>20940</v>
          </cell>
          <cell r="I24">
            <v>1831</v>
          </cell>
          <cell r="K24">
            <v>200101</v>
          </cell>
        </row>
        <row r="25">
          <cell r="A25" t="str">
            <v>Neira Luis</v>
          </cell>
          <cell r="B25" t="str">
            <v>Yolanda Lara</v>
          </cell>
          <cell r="C25" t="str">
            <v>Mgr. MIS</v>
          </cell>
          <cell r="D25" t="str">
            <v>Garzota Mz 48 Villa 11</v>
          </cell>
          <cell r="E25" t="str">
            <v>243-362</v>
          </cell>
          <cell r="G25">
            <v>29675</v>
          </cell>
          <cell r="H25">
            <v>21301</v>
          </cell>
          <cell r="I25">
            <v>456</v>
          </cell>
          <cell r="J25">
            <v>600102</v>
          </cell>
        </row>
        <row r="26">
          <cell r="A26" t="str">
            <v>Ortíz Ramón</v>
          </cell>
          <cell r="B26" t="str">
            <v>Ana</v>
          </cell>
          <cell r="C26" t="str">
            <v>Supte. Riego &amp; Drenaje</v>
          </cell>
          <cell r="D26" t="str">
            <v>Los Olivos Ave 1ª Calle 1ª</v>
          </cell>
          <cell r="E26" t="str">
            <v>353-674</v>
          </cell>
          <cell r="F26">
            <v>25495</v>
          </cell>
          <cell r="G26">
            <v>33451</v>
          </cell>
          <cell r="H26">
            <v>16722</v>
          </cell>
          <cell r="I26">
            <v>1678</v>
          </cell>
          <cell r="K26">
            <v>200101</v>
          </cell>
        </row>
        <row r="27">
          <cell r="A27" t="str">
            <v>Palacios Jorge</v>
          </cell>
          <cell r="C27" t="str">
            <v>Mgr. Administrativo</v>
          </cell>
          <cell r="D27" t="str">
            <v>Sucre #312  (Machala)</v>
          </cell>
          <cell r="E27" t="str">
            <v>930-387</v>
          </cell>
          <cell r="F27">
            <v>20455</v>
          </cell>
          <cell r="G27">
            <v>32874</v>
          </cell>
          <cell r="H27">
            <v>9072</v>
          </cell>
          <cell r="I27">
            <v>2163</v>
          </cell>
          <cell r="K27">
            <v>600205</v>
          </cell>
        </row>
        <row r="28">
          <cell r="A28" t="str">
            <v>Petter Lammert</v>
          </cell>
          <cell r="C28" t="str">
            <v>Supte. Embarque Zona Sur</v>
          </cell>
          <cell r="D28" t="str">
            <v>Sta. Cecilia, Ave 12 S/Nº y Calle 3ª</v>
          </cell>
          <cell r="E28" t="str">
            <v>---</v>
          </cell>
          <cell r="F28">
            <v>23163</v>
          </cell>
          <cell r="G28">
            <v>29221</v>
          </cell>
          <cell r="H28">
            <v>14127</v>
          </cell>
          <cell r="I28">
            <v>1259</v>
          </cell>
          <cell r="K28">
            <v>400205</v>
          </cell>
        </row>
        <row r="29">
          <cell r="A29" t="str">
            <v>Ponce Oswaldo</v>
          </cell>
          <cell r="B29" t="str">
            <v>Maritza</v>
          </cell>
          <cell r="C29" t="str">
            <v>Supte. Gral. Proy. Especiales</v>
          </cell>
          <cell r="D29" t="str">
            <v>Entre Ríos, Av 5ª.  Plazoleta 12, 1er Piso</v>
          </cell>
          <cell r="E29" t="str">
            <v>280-929</v>
          </cell>
          <cell r="G29">
            <v>28478</v>
          </cell>
          <cell r="H29">
            <v>16642</v>
          </cell>
          <cell r="I29">
            <v>1391</v>
          </cell>
          <cell r="J29">
            <v>200101</v>
          </cell>
        </row>
        <row r="30">
          <cell r="A30" t="str">
            <v>Posas Hernán</v>
          </cell>
          <cell r="B30" t="str">
            <v>Lourdes Pineda</v>
          </cell>
          <cell r="C30" t="str">
            <v>Mgr. Grupo Básico</v>
          </cell>
          <cell r="D30" t="str">
            <v>Puerto Azul Mz. G4 solares #26, 27 y 28.</v>
          </cell>
          <cell r="E30" t="str">
            <v>874-151</v>
          </cell>
          <cell r="G30">
            <v>33648</v>
          </cell>
          <cell r="H30">
            <v>13808</v>
          </cell>
          <cell r="I30">
            <v>1791</v>
          </cell>
          <cell r="K30">
            <v>200101</v>
          </cell>
        </row>
        <row r="31">
          <cell r="A31" t="str">
            <v>Pozo César</v>
          </cell>
          <cell r="C31" t="str">
            <v>Jefe Patio Contenedores</v>
          </cell>
          <cell r="D31" t="str">
            <v>Escobedo #702 y Padre Solano</v>
          </cell>
          <cell r="E31" t="str">
            <v>308-492</v>
          </cell>
          <cell r="G31">
            <v>25509</v>
          </cell>
          <cell r="H31">
            <v>13121</v>
          </cell>
          <cell r="I31">
            <v>1212</v>
          </cell>
          <cell r="J31">
            <v>400101</v>
          </cell>
        </row>
        <row r="32">
          <cell r="A32" t="str">
            <v>Rojas John</v>
          </cell>
          <cell r="B32" t="str">
            <v>Leonor Bolaños</v>
          </cell>
          <cell r="C32" t="str">
            <v>Contralor</v>
          </cell>
          <cell r="D32" t="str">
            <v>Los Ceibos, Calle 4ª #113</v>
          </cell>
          <cell r="E32" t="str">
            <v>350-098</v>
          </cell>
          <cell r="F32">
            <v>30136</v>
          </cell>
          <cell r="G32">
            <v>33482</v>
          </cell>
          <cell r="H32">
            <v>20421</v>
          </cell>
          <cell r="I32">
            <v>1388</v>
          </cell>
          <cell r="K32">
            <v>600102</v>
          </cell>
        </row>
        <row r="33">
          <cell r="A33" t="str">
            <v>Román Danilo</v>
          </cell>
          <cell r="B33" t="str">
            <v>Julieta Castro</v>
          </cell>
          <cell r="C33" t="str">
            <v>Mgr. Grupo Básico</v>
          </cell>
          <cell r="D33" t="str">
            <v>Los Ceibos-Ave 1ª #1000 entre Calle 4ª y 5ª</v>
          </cell>
          <cell r="E33" t="str">
            <v>350-945; 350-963</v>
          </cell>
        </row>
        <row r="34">
          <cell r="A34" t="str">
            <v>Romero Walter</v>
          </cell>
          <cell r="B34" t="str">
            <v>María Elena</v>
          </cell>
          <cell r="C34" t="str">
            <v>Abogado</v>
          </cell>
          <cell r="D34" t="str">
            <v>El Centenario- Bogotá #502</v>
          </cell>
          <cell r="E34" t="str">
            <v>347-203</v>
          </cell>
          <cell r="G34">
            <v>28335</v>
          </cell>
          <cell r="H34">
            <v>19709</v>
          </cell>
          <cell r="I34">
            <v>1004</v>
          </cell>
          <cell r="J34">
            <v>100101</v>
          </cell>
        </row>
        <row r="35">
          <cell r="A35" t="str">
            <v>Schumacher Juergen</v>
          </cell>
          <cell r="B35" t="str">
            <v>Briggitte Junker</v>
          </cell>
          <cell r="C35" t="str">
            <v>Mgr. General</v>
          </cell>
          <cell r="D35" t="str">
            <v>Los Ceibos- Calle 2ª #133 y Av. Primera</v>
          </cell>
          <cell r="E35" t="str">
            <v>351-964</v>
          </cell>
          <cell r="G35">
            <v>29221</v>
          </cell>
          <cell r="H35">
            <v>15343</v>
          </cell>
          <cell r="I35">
            <v>1243</v>
          </cell>
          <cell r="J35">
            <v>100101</v>
          </cell>
        </row>
        <row r="36">
          <cell r="A36" t="str">
            <v>Torres Wulman</v>
          </cell>
          <cell r="B36" t="str">
            <v>Margarita</v>
          </cell>
          <cell r="C36" t="str">
            <v>Contralor Agmaresa</v>
          </cell>
        </row>
        <row r="37">
          <cell r="A37" t="str">
            <v>Tous Luis</v>
          </cell>
          <cell r="B37" t="str">
            <v>Irene</v>
          </cell>
          <cell r="C37" t="str">
            <v>Contralor Asistente</v>
          </cell>
          <cell r="D37" t="str">
            <v>Lomas de Urdesa, Olmos y Las Brisas</v>
          </cell>
          <cell r="E37" t="str">
            <v>385-236</v>
          </cell>
          <cell r="G37">
            <v>31942</v>
          </cell>
          <cell r="H37">
            <v>22228</v>
          </cell>
          <cell r="I37">
            <v>1602</v>
          </cell>
          <cell r="K37">
            <v>600102</v>
          </cell>
        </row>
        <row r="38">
          <cell r="A38" t="str">
            <v>Trejos Eduardo</v>
          </cell>
          <cell r="B38" t="str">
            <v>Adalinda Jiménez</v>
          </cell>
          <cell r="C38" t="str">
            <v>Mgr. Agricultura</v>
          </cell>
          <cell r="E38" t="str">
            <v>350-722</v>
          </cell>
          <cell r="F38">
            <v>28075</v>
          </cell>
          <cell r="G38" t="str">
            <v>11-Apr-90---21-May-93</v>
          </cell>
          <cell r="H38">
            <v>19110</v>
          </cell>
          <cell r="I38">
            <v>1662</v>
          </cell>
          <cell r="K38">
            <v>200101</v>
          </cell>
        </row>
        <row r="39">
          <cell r="A39" t="str">
            <v>Ulvin Per</v>
          </cell>
          <cell r="B39" t="str">
            <v>Gaby</v>
          </cell>
          <cell r="C39" t="str">
            <v>Mgr. Diversificados - Logística</v>
          </cell>
          <cell r="D39" t="str">
            <v>Lomas de Urdesa, Cond. Marcella, Callejón Matamoros #745 y Calle Colinas</v>
          </cell>
          <cell r="E39" t="str">
            <v>886-351</v>
          </cell>
          <cell r="F39">
            <v>32705</v>
          </cell>
          <cell r="G39">
            <v>32957</v>
          </cell>
          <cell r="H39">
            <v>22772</v>
          </cell>
          <cell r="I39">
            <v>1609</v>
          </cell>
          <cell r="K39">
            <v>600106</v>
          </cell>
        </row>
        <row r="40">
          <cell r="A40" t="str">
            <v>Villacís Gabriel</v>
          </cell>
          <cell r="C40" t="str">
            <v>Supte. Control Calidad</v>
          </cell>
          <cell r="D40" t="str">
            <v>Alborada 6a Etapa Mz 624 villa 18</v>
          </cell>
          <cell r="E40" t="str">
            <v>273-979</v>
          </cell>
          <cell r="G40">
            <v>22561</v>
          </cell>
          <cell r="H40">
            <v>17316</v>
          </cell>
          <cell r="I40">
            <v>1070</v>
          </cell>
          <cell r="J40">
            <v>400101</v>
          </cell>
        </row>
        <row r="41">
          <cell r="A41" t="str">
            <v>Viste Odd</v>
          </cell>
          <cell r="B41" t="str">
            <v>Roxana Guzmán</v>
          </cell>
          <cell r="C41" t="str">
            <v>Mgr. Oper. Marítimas</v>
          </cell>
          <cell r="D41" t="str">
            <v>Colinas de los Ceibos</v>
          </cell>
          <cell r="E41" t="str">
            <v>350-659</v>
          </cell>
          <cell r="F41">
            <v>31898</v>
          </cell>
          <cell r="G41">
            <v>32325</v>
          </cell>
          <cell r="H41">
            <v>15526</v>
          </cell>
          <cell r="I41">
            <v>1921</v>
          </cell>
          <cell r="L41">
            <v>100105</v>
          </cell>
        </row>
      </sheetData>
      <sheetData sheetId="1" refreshError="1">
        <row r="1">
          <cell r="A1" t="str">
            <v>CIA</v>
          </cell>
          <cell r="B1" t="str">
            <v>COMPAÑIA</v>
          </cell>
          <cell r="C1" t="str">
            <v>C. COSTOS</v>
          </cell>
          <cell r="D1" t="str">
            <v># PERSONAL</v>
          </cell>
          <cell r="E1" t="str">
            <v>INGRESO</v>
          </cell>
          <cell r="F1" t="str">
            <v>NOMBRES Y APELLIDOS</v>
          </cell>
          <cell r="G1" t="str">
            <v># CEDULA</v>
          </cell>
          <cell r="H1" t="str">
            <v># AFILIACION</v>
          </cell>
          <cell r="I1" t="str">
            <v>DIRECCION</v>
          </cell>
          <cell r="J1" t="str">
            <v>TELEFONO</v>
          </cell>
        </row>
        <row r="2">
          <cell r="A2" t="str">
            <v>U</v>
          </cell>
          <cell r="B2" t="str">
            <v>Ubesa</v>
          </cell>
          <cell r="C2">
            <v>200106</v>
          </cell>
          <cell r="D2" t="str">
            <v>1894</v>
          </cell>
          <cell r="E2">
            <v>34533</v>
          </cell>
          <cell r="F2" t="str">
            <v>ACOSTA LARRETA WASHINGTON</v>
          </cell>
          <cell r="G2">
            <v>913802708</v>
          </cell>
          <cell r="H2">
            <v>0</v>
          </cell>
          <cell r="I2" t="str">
            <v>12 de Febrero y José de Antepara (Milagro)</v>
          </cell>
          <cell r="J2" t="str">
            <v>711-664</v>
          </cell>
        </row>
        <row r="3">
          <cell r="A3" t="str">
            <v>U</v>
          </cell>
          <cell r="B3" t="str">
            <v>Ubesa</v>
          </cell>
          <cell r="C3">
            <v>200517</v>
          </cell>
          <cell r="D3" t="str">
            <v>1586</v>
          </cell>
          <cell r="E3">
            <v>32566</v>
          </cell>
          <cell r="F3" t="str">
            <v>AGUILAR JARAMILLO ANGEL EDUARDO</v>
          </cell>
          <cell r="G3">
            <v>701574345</v>
          </cell>
          <cell r="H3">
            <v>87620081</v>
          </cell>
          <cell r="I3" t="str">
            <v>Cdla. El Mamey (Babahoyo)</v>
          </cell>
        </row>
        <row r="4">
          <cell r="A4" t="str">
            <v>U</v>
          </cell>
          <cell r="B4" t="str">
            <v>Ubesa</v>
          </cell>
          <cell r="C4">
            <v>600105</v>
          </cell>
          <cell r="D4" t="str">
            <v>1775</v>
          </cell>
          <cell r="E4">
            <v>34196</v>
          </cell>
          <cell r="F4" t="str">
            <v>AGUILAR QUIMI BETTY ESPANA</v>
          </cell>
          <cell r="G4">
            <v>909410631</v>
          </cell>
          <cell r="H4">
            <v>896100238</v>
          </cell>
          <cell r="I4" t="str">
            <v>Ciudadela Bellavista mz 29 v-17</v>
          </cell>
          <cell r="J4" t="str">
            <v>200-518</v>
          </cell>
        </row>
        <row r="5">
          <cell r="A5" t="str">
            <v>U</v>
          </cell>
          <cell r="B5" t="str">
            <v>Ubesa</v>
          </cell>
          <cell r="C5">
            <v>600105</v>
          </cell>
          <cell r="D5" t="str">
            <v>1775</v>
          </cell>
          <cell r="E5">
            <v>34196</v>
          </cell>
          <cell r="F5" t="str">
            <v>AGUILAR QUIMI BETTY ESPANA</v>
          </cell>
          <cell r="G5">
            <v>909410631</v>
          </cell>
          <cell r="H5">
            <v>896100238</v>
          </cell>
          <cell r="I5" t="str">
            <v>Ciudadela Bellavista mz 29 v-17</v>
          </cell>
          <cell r="J5" t="str">
            <v>206-148</v>
          </cell>
        </row>
        <row r="6">
          <cell r="A6" t="str">
            <v>F</v>
          </cell>
          <cell r="B6" t="str">
            <v>Friocont</v>
          </cell>
          <cell r="C6">
            <v>100105</v>
          </cell>
          <cell r="D6" t="str">
            <v>4520</v>
          </cell>
          <cell r="E6">
            <v>33567</v>
          </cell>
          <cell r="F6" t="str">
            <v>AGUILAR REYES LUIS</v>
          </cell>
          <cell r="G6">
            <v>911661742</v>
          </cell>
          <cell r="H6">
            <v>0</v>
          </cell>
        </row>
        <row r="7">
          <cell r="A7" t="str">
            <v>U</v>
          </cell>
          <cell r="B7" t="str">
            <v>Ubesa</v>
          </cell>
          <cell r="C7">
            <v>200106</v>
          </cell>
          <cell r="D7" t="str">
            <v>2248</v>
          </cell>
          <cell r="E7">
            <v>32230</v>
          </cell>
          <cell r="F7" t="str">
            <v>AGUILAR ROQUE NORBERTO ASISCLO</v>
          </cell>
          <cell r="G7">
            <v>701691784</v>
          </cell>
          <cell r="H7">
            <v>87630003</v>
          </cell>
          <cell r="I7" t="str">
            <v>Pasaje y 6ta. oeste esq. (Machala)</v>
          </cell>
          <cell r="J7" t="str">
            <v>920-602</v>
          </cell>
        </row>
        <row r="8">
          <cell r="A8" t="str">
            <v>U</v>
          </cell>
          <cell r="B8" t="str">
            <v>Ubesa</v>
          </cell>
          <cell r="C8">
            <v>200106</v>
          </cell>
          <cell r="D8" t="str">
            <v>1687</v>
          </cell>
          <cell r="E8">
            <v>33240</v>
          </cell>
          <cell r="F8" t="str">
            <v>AGUILAR URQUIZA BOLIVAR A</v>
          </cell>
          <cell r="G8">
            <v>1201253570</v>
          </cell>
          <cell r="H8">
            <v>0</v>
          </cell>
          <cell r="I8" t="str">
            <v>Cdla. El Chofer (Babahoyo)</v>
          </cell>
          <cell r="J8" t="str">
            <v>733-235</v>
          </cell>
        </row>
        <row r="9">
          <cell r="A9" t="str">
            <v>U</v>
          </cell>
          <cell r="B9" t="str">
            <v>Ubesa</v>
          </cell>
          <cell r="C9">
            <v>200517</v>
          </cell>
          <cell r="D9" t="str">
            <v>1592</v>
          </cell>
          <cell r="E9">
            <v>32594</v>
          </cell>
          <cell r="F9" t="str">
            <v>AGUILAR URQUIZA VICTOR OCTAVIO</v>
          </cell>
          <cell r="G9">
            <v>12014861144</v>
          </cell>
          <cell r="H9">
            <v>87620081</v>
          </cell>
          <cell r="I9" t="str">
            <v>Cdla. El Mamey (Babahoyo)</v>
          </cell>
        </row>
        <row r="10">
          <cell r="A10" t="str">
            <v>U</v>
          </cell>
          <cell r="B10" t="str">
            <v>Ubesa</v>
          </cell>
          <cell r="C10">
            <v>200109</v>
          </cell>
          <cell r="D10" t="str">
            <v>1152</v>
          </cell>
          <cell r="E10">
            <v>28660</v>
          </cell>
          <cell r="F10" t="str">
            <v>AGUILERA ORDONEZ RAUL</v>
          </cell>
          <cell r="G10">
            <v>902526672</v>
          </cell>
          <cell r="H10">
            <v>52330852</v>
          </cell>
          <cell r="I10" t="str">
            <v>Cdla. Sopeña mz 25 v-3</v>
          </cell>
          <cell r="J10" t="str">
            <v>438-726</v>
          </cell>
        </row>
        <row r="11">
          <cell r="A11" t="str">
            <v>U</v>
          </cell>
          <cell r="B11" t="str">
            <v>Ubesa</v>
          </cell>
          <cell r="C11">
            <v>400110</v>
          </cell>
          <cell r="D11" t="str">
            <v>5001</v>
          </cell>
          <cell r="E11">
            <v>32144</v>
          </cell>
          <cell r="F11" t="str">
            <v>AGUSTO ALVARADO MANUEL</v>
          </cell>
          <cell r="G11">
            <v>900288549</v>
          </cell>
          <cell r="H11">
            <v>51310246</v>
          </cell>
        </row>
        <row r="12">
          <cell r="A12" t="str">
            <v>U</v>
          </cell>
          <cell r="B12" t="str">
            <v>Ubesa</v>
          </cell>
          <cell r="C12">
            <v>600105</v>
          </cell>
          <cell r="D12" t="str">
            <v>1518</v>
          </cell>
          <cell r="E12">
            <v>31865</v>
          </cell>
          <cell r="F12" t="str">
            <v>AGUSTO LOPEZ GIOVANNA GISELLA</v>
          </cell>
          <cell r="G12">
            <v>911973493</v>
          </cell>
          <cell r="H12">
            <v>87670875</v>
          </cell>
          <cell r="I12" t="str">
            <v>Fertisa  mz 35  v-34</v>
          </cell>
        </row>
        <row r="13">
          <cell r="A13" t="str">
            <v>U</v>
          </cell>
          <cell r="B13" t="str">
            <v>Ubesa</v>
          </cell>
          <cell r="C13">
            <v>600111</v>
          </cell>
          <cell r="D13" t="str">
            <v>1379</v>
          </cell>
          <cell r="E13">
            <v>29674</v>
          </cell>
          <cell r="F13" t="str">
            <v>ALBAN ACOSTA JORGE ALBERTO</v>
          </cell>
          <cell r="G13">
            <v>1200395521</v>
          </cell>
          <cell r="H13">
            <v>71480410</v>
          </cell>
          <cell r="I13" t="str">
            <v>Sauces II mz F- 68 v - 21</v>
          </cell>
          <cell r="J13" t="str">
            <v>230-848</v>
          </cell>
        </row>
        <row r="14">
          <cell r="A14" t="str">
            <v>F</v>
          </cell>
          <cell r="B14" t="str">
            <v>Friocont</v>
          </cell>
          <cell r="C14">
            <v>100105</v>
          </cell>
          <cell r="D14" t="str">
            <v>4024</v>
          </cell>
          <cell r="E14">
            <v>33210</v>
          </cell>
          <cell r="F14" t="str">
            <v>ALBAN PAZMINO JULIAN GUILLERMO</v>
          </cell>
          <cell r="G14">
            <v>907784466</v>
          </cell>
          <cell r="H14">
            <v>82611416</v>
          </cell>
        </row>
        <row r="15">
          <cell r="A15" t="str">
            <v>P</v>
          </cell>
          <cell r="B15" t="str">
            <v>Pormar</v>
          </cell>
          <cell r="C15">
            <v>100105</v>
          </cell>
          <cell r="D15" t="str">
            <v>1432</v>
          </cell>
          <cell r="E15">
            <v>34280</v>
          </cell>
          <cell r="F15" t="str">
            <v>ALCIVAR VITERI MOISES</v>
          </cell>
          <cell r="G15">
            <v>905054755</v>
          </cell>
          <cell r="H15">
            <v>0</v>
          </cell>
        </row>
        <row r="16">
          <cell r="A16" t="str">
            <v>T</v>
          </cell>
          <cell r="B16" t="str">
            <v>Tallán</v>
          </cell>
          <cell r="C16">
            <v>100105</v>
          </cell>
          <cell r="D16" t="str">
            <v>1672</v>
          </cell>
          <cell r="E16">
            <v>33137</v>
          </cell>
          <cell r="F16" t="str">
            <v>ALMEA ARREAGA PEDRO AQUILINO</v>
          </cell>
          <cell r="G16">
            <v>913844890</v>
          </cell>
          <cell r="H16">
            <v>0</v>
          </cell>
        </row>
        <row r="17">
          <cell r="A17" t="str">
            <v>U</v>
          </cell>
          <cell r="B17" t="str">
            <v>Ubesa</v>
          </cell>
          <cell r="C17">
            <v>600106</v>
          </cell>
          <cell r="D17" t="str">
            <v>1121</v>
          </cell>
          <cell r="E17">
            <v>27392</v>
          </cell>
          <cell r="F17" t="str">
            <v>ALVARADO MIGUEL ANGEL</v>
          </cell>
          <cell r="G17">
            <v>300279395</v>
          </cell>
          <cell r="H17">
            <v>69491462</v>
          </cell>
          <cell r="I17" t="str">
            <v xml:space="preserve">Esmeraldas 205 y Manuel Galecio </v>
          </cell>
          <cell r="J17" t="str">
            <v>280-544</v>
          </cell>
        </row>
        <row r="18">
          <cell r="A18" t="str">
            <v>U</v>
          </cell>
          <cell r="B18" t="str">
            <v>Ubesa</v>
          </cell>
          <cell r="C18">
            <v>200109</v>
          </cell>
          <cell r="D18" t="str">
            <v>1739</v>
          </cell>
          <cell r="E18">
            <v>33448</v>
          </cell>
          <cell r="F18" t="str">
            <v>ALVARADO TUTIVEN LEONIDAS LORENSO</v>
          </cell>
          <cell r="G18">
            <v>908536907</v>
          </cell>
          <cell r="H18">
            <v>0</v>
          </cell>
        </row>
        <row r="19">
          <cell r="A19" t="str">
            <v>U</v>
          </cell>
          <cell r="B19" t="str">
            <v>Ubesa</v>
          </cell>
          <cell r="C19">
            <v>400105</v>
          </cell>
          <cell r="D19" t="str">
            <v>1260</v>
          </cell>
          <cell r="E19">
            <v>32538</v>
          </cell>
          <cell r="F19" t="str">
            <v>ALVEAR JOSE MIGUEL</v>
          </cell>
          <cell r="G19">
            <v>906312970</v>
          </cell>
          <cell r="H19">
            <v>78581578</v>
          </cell>
        </row>
        <row r="20">
          <cell r="A20" t="str">
            <v>U</v>
          </cell>
          <cell r="B20" t="str">
            <v>Ubesa</v>
          </cell>
          <cell r="C20">
            <v>600205</v>
          </cell>
          <cell r="D20" t="str">
            <v>2286</v>
          </cell>
          <cell r="E20">
            <v>33657</v>
          </cell>
          <cell r="F20" t="str">
            <v>ANAZCO ANGAMARCA AUGUSTO RAUL</v>
          </cell>
          <cell r="G20">
            <v>902339258</v>
          </cell>
          <cell r="H20">
            <v>4040404</v>
          </cell>
          <cell r="I20" t="str">
            <v>Calle Principal y 1er. callejón (Machala)</v>
          </cell>
        </row>
        <row r="21">
          <cell r="A21" t="str">
            <v>S</v>
          </cell>
          <cell r="B21" t="str">
            <v>Standard</v>
          </cell>
          <cell r="C21">
            <v>100101</v>
          </cell>
          <cell r="D21" t="str">
            <v>1685</v>
          </cell>
          <cell r="E21">
            <v>33210</v>
          </cell>
          <cell r="F21" t="str">
            <v>ANCHUNDIA VERDUGA JOSE A</v>
          </cell>
          <cell r="G21">
            <v>900142811</v>
          </cell>
          <cell r="H21">
            <v>68460889</v>
          </cell>
          <cell r="I21" t="str">
            <v>Urdesa Norte Callejón 2 # 108 y Calle 5ta.</v>
          </cell>
          <cell r="J21" t="str">
            <v>388-120</v>
          </cell>
        </row>
        <row r="22">
          <cell r="A22" t="str">
            <v>U</v>
          </cell>
          <cell r="B22" t="str">
            <v>Ubesa</v>
          </cell>
          <cell r="C22">
            <v>600108</v>
          </cell>
          <cell r="D22" t="str">
            <v>0915</v>
          </cell>
          <cell r="E22">
            <v>34308</v>
          </cell>
          <cell r="F22" t="str">
            <v>ANDINO VERA KATTY</v>
          </cell>
          <cell r="G22">
            <v>915165385</v>
          </cell>
          <cell r="H22">
            <v>0</v>
          </cell>
          <cell r="I22" t="str">
            <v>Ciudad. Jaime Polit mz K  v - 7</v>
          </cell>
        </row>
        <row r="23">
          <cell r="A23" t="str">
            <v>U</v>
          </cell>
          <cell r="B23" t="str">
            <v>Ubesa</v>
          </cell>
          <cell r="C23">
            <v>600114</v>
          </cell>
          <cell r="D23" t="str">
            <v>1150</v>
          </cell>
          <cell r="E23">
            <v>29025</v>
          </cell>
          <cell r="F23" t="str">
            <v>ANDRADE DURAZNO LIBIA</v>
          </cell>
          <cell r="G23">
            <v>701135089</v>
          </cell>
          <cell r="H23">
            <v>79612937</v>
          </cell>
          <cell r="I23" t="str">
            <v>Ciud. La Florida mz 619  v - 4</v>
          </cell>
          <cell r="J23" t="str">
            <v>253-361</v>
          </cell>
        </row>
        <row r="24">
          <cell r="A24" t="str">
            <v>U</v>
          </cell>
          <cell r="B24" t="str">
            <v>Ubesa</v>
          </cell>
          <cell r="C24">
            <v>700103</v>
          </cell>
          <cell r="D24" t="str">
            <v>1575</v>
          </cell>
          <cell r="E24">
            <v>32425</v>
          </cell>
          <cell r="F24" t="str">
            <v>ARANA LOOR FELIX ROBERTO</v>
          </cell>
          <cell r="G24">
            <v>909751976</v>
          </cell>
          <cell r="H24">
            <v>86902511</v>
          </cell>
        </row>
        <row r="25">
          <cell r="A25" t="str">
            <v>U</v>
          </cell>
          <cell r="B25" t="str">
            <v>Ubesa</v>
          </cell>
          <cell r="C25">
            <v>200517</v>
          </cell>
          <cell r="D25" t="str">
            <v>1618</v>
          </cell>
          <cell r="E25">
            <v>32769</v>
          </cell>
          <cell r="F25" t="str">
            <v>ARAUJO CONTRERAS FRANCISCO</v>
          </cell>
          <cell r="G25">
            <v>1201520644</v>
          </cell>
          <cell r="H25">
            <v>0</v>
          </cell>
          <cell r="I25" t="str">
            <v>Olmedo y J.X. Marcos</v>
          </cell>
        </row>
        <row r="26">
          <cell r="A26" t="str">
            <v>U</v>
          </cell>
          <cell r="B26" t="str">
            <v>Ubesa</v>
          </cell>
          <cell r="C26">
            <v>200106</v>
          </cell>
          <cell r="D26" t="str">
            <v>1708</v>
          </cell>
          <cell r="E26">
            <v>33312</v>
          </cell>
          <cell r="F26" t="str">
            <v>ARBOLEDA ARIAS PEDRO</v>
          </cell>
          <cell r="G26">
            <v>1201223243</v>
          </cell>
          <cell r="H26">
            <v>915900104</v>
          </cell>
          <cell r="I26" t="str">
            <v>Pueblo Viejo</v>
          </cell>
        </row>
        <row r="27">
          <cell r="A27" t="str">
            <v>U</v>
          </cell>
          <cell r="B27" t="str">
            <v>Ubesa</v>
          </cell>
          <cell r="C27">
            <v>600114</v>
          </cell>
          <cell r="D27" t="str">
            <v>1864</v>
          </cell>
          <cell r="E27">
            <v>34197</v>
          </cell>
          <cell r="F27" t="str">
            <v>AREVALO GUTIERREZ EDGAR ROBERTO</v>
          </cell>
          <cell r="G27">
            <v>101515575</v>
          </cell>
          <cell r="H27">
            <v>935800306</v>
          </cell>
          <cell r="I27" t="str">
            <v>Tenguel  ciudadela Guayaquil</v>
          </cell>
          <cell r="J27" t="str">
            <v>744-135</v>
          </cell>
        </row>
        <row r="28">
          <cell r="A28" t="str">
            <v>P</v>
          </cell>
          <cell r="B28" t="str">
            <v>Pormar</v>
          </cell>
          <cell r="C28">
            <v>100105</v>
          </cell>
          <cell r="D28" t="str">
            <v>1433</v>
          </cell>
          <cell r="E28">
            <v>34280</v>
          </cell>
          <cell r="F28" t="str">
            <v>ARMAS WONG ELIO</v>
          </cell>
          <cell r="G28">
            <v>911185858</v>
          </cell>
          <cell r="H28">
            <v>0</v>
          </cell>
        </row>
        <row r="29">
          <cell r="A29" t="str">
            <v>U</v>
          </cell>
          <cell r="B29" t="str">
            <v>Ubesa</v>
          </cell>
          <cell r="C29">
            <v>400205</v>
          </cell>
          <cell r="D29" t="str">
            <v>2281</v>
          </cell>
          <cell r="E29">
            <v>33462</v>
          </cell>
          <cell r="F29" t="str">
            <v>ARMIJOS PIZARRO MANUEL ALEJANDRO</v>
          </cell>
          <cell r="G29">
            <v>702114182</v>
          </cell>
          <cell r="H29">
            <v>886700140</v>
          </cell>
          <cell r="I29" t="str">
            <v>Arízaga y Buenavista (Machala)</v>
          </cell>
        </row>
        <row r="30">
          <cell r="A30" t="str">
            <v>U</v>
          </cell>
          <cell r="B30" t="str">
            <v>Ubesa</v>
          </cell>
          <cell r="C30">
            <v>700103</v>
          </cell>
          <cell r="D30" t="str">
            <v>1865</v>
          </cell>
          <cell r="E30">
            <v>34204</v>
          </cell>
          <cell r="F30" t="str">
            <v>ARTEAGA COTO EDISON RENE</v>
          </cell>
          <cell r="G30">
            <v>914478821</v>
          </cell>
          <cell r="H30">
            <v>917300100</v>
          </cell>
          <cell r="I30" t="str">
            <v>Martha de Roldos (Madrigal) Mz-6 villa 5</v>
          </cell>
        </row>
        <row r="31">
          <cell r="A31" t="str">
            <v>U</v>
          </cell>
          <cell r="B31" t="str">
            <v>Ubesa</v>
          </cell>
          <cell r="C31">
            <v>100101</v>
          </cell>
          <cell r="D31" t="str">
            <v>1841</v>
          </cell>
          <cell r="E31">
            <v>33973</v>
          </cell>
          <cell r="F31" t="str">
            <v>ARTEAGA GUERRERO CARMEN V</v>
          </cell>
          <cell r="G31">
            <v>903918944</v>
          </cell>
          <cell r="H31">
            <v>80595832</v>
          </cell>
          <cell r="I31" t="str">
            <v>Cdla. Nueva  Kenedy calle 2da. este 111</v>
          </cell>
          <cell r="J31" t="str">
            <v>392-152</v>
          </cell>
        </row>
        <row r="32">
          <cell r="A32" t="str">
            <v>U</v>
          </cell>
          <cell r="B32" t="str">
            <v>Ubesa</v>
          </cell>
          <cell r="C32">
            <v>200106</v>
          </cell>
          <cell r="D32" t="str">
            <v>2238</v>
          </cell>
          <cell r="E32">
            <v>32048</v>
          </cell>
          <cell r="F32" t="str">
            <v>ARTEAGA RAMIREZ JOSE JHONNY</v>
          </cell>
          <cell r="G32">
            <v>701803132</v>
          </cell>
          <cell r="H32">
            <v>87620119</v>
          </cell>
          <cell r="I32" t="str">
            <v>Cdla. Carlos Mantilla (Tenguel)</v>
          </cell>
        </row>
        <row r="33">
          <cell r="A33" t="str">
            <v>U</v>
          </cell>
          <cell r="B33" t="str">
            <v>Ubesa</v>
          </cell>
          <cell r="C33">
            <v>400102</v>
          </cell>
          <cell r="D33" t="str">
            <v>1250</v>
          </cell>
          <cell r="E33">
            <v>22158</v>
          </cell>
          <cell r="F33" t="str">
            <v>ASENCIO MITE TOMAS</v>
          </cell>
          <cell r="G33">
            <v>900174798</v>
          </cell>
          <cell r="H33">
            <v>60280129</v>
          </cell>
        </row>
        <row r="34">
          <cell r="A34" t="str">
            <v>S</v>
          </cell>
          <cell r="B34" t="str">
            <v>Standard</v>
          </cell>
          <cell r="C34">
            <v>600102</v>
          </cell>
          <cell r="D34" t="str">
            <v>1143</v>
          </cell>
          <cell r="E34">
            <v>28138</v>
          </cell>
          <cell r="F34" t="str">
            <v>AYALA TOSCANO CESAR</v>
          </cell>
          <cell r="G34">
            <v>1200562799</v>
          </cell>
          <cell r="H34">
            <v>75512269</v>
          </cell>
          <cell r="I34" t="str">
            <v>Alborada XIX etapa calle 2da. mz.6 villa 66</v>
          </cell>
          <cell r="J34" t="str">
            <v>243-522</v>
          </cell>
        </row>
        <row r="35">
          <cell r="A35" t="str">
            <v>F</v>
          </cell>
          <cell r="B35" t="str">
            <v>Friocont</v>
          </cell>
          <cell r="C35">
            <v>100105</v>
          </cell>
          <cell r="D35" t="str">
            <v>4026</v>
          </cell>
          <cell r="E35">
            <v>33417</v>
          </cell>
          <cell r="F35" t="str">
            <v>BAJANA MONTERO MANUEL STALIN</v>
          </cell>
          <cell r="G35">
            <v>911185080</v>
          </cell>
          <cell r="H35">
            <v>0</v>
          </cell>
        </row>
        <row r="36">
          <cell r="A36" t="str">
            <v>U</v>
          </cell>
          <cell r="B36" t="str">
            <v>Ubesa</v>
          </cell>
          <cell r="C36">
            <v>600102</v>
          </cell>
          <cell r="D36" t="str">
            <v>1046</v>
          </cell>
          <cell r="E36">
            <v>27073</v>
          </cell>
          <cell r="F36" t="str">
            <v>BALDA BALCAZAR MARIANA</v>
          </cell>
          <cell r="G36">
            <v>902608124</v>
          </cell>
          <cell r="H36">
            <v>64460524</v>
          </cell>
          <cell r="I36" t="str">
            <v>Urdesa-Costanera 515 B y las Monjas</v>
          </cell>
          <cell r="J36" t="str">
            <v>882-006</v>
          </cell>
        </row>
        <row r="37">
          <cell r="A37" t="str">
            <v>F</v>
          </cell>
          <cell r="B37" t="str">
            <v>Friocont</v>
          </cell>
          <cell r="C37">
            <v>100105</v>
          </cell>
          <cell r="D37" t="str">
            <v>4502</v>
          </cell>
          <cell r="E37">
            <v>32540</v>
          </cell>
          <cell r="F37" t="str">
            <v>BALLADARES VILLAMAR ROBERTO JOSE</v>
          </cell>
          <cell r="G37">
            <v>909089492</v>
          </cell>
          <cell r="H37">
            <v>87650854</v>
          </cell>
        </row>
        <row r="38">
          <cell r="A38" t="str">
            <v>U</v>
          </cell>
          <cell r="B38" t="str">
            <v>Ubesa</v>
          </cell>
          <cell r="C38">
            <v>600114</v>
          </cell>
          <cell r="D38" t="str">
            <v>1899</v>
          </cell>
          <cell r="E38">
            <v>34561</v>
          </cell>
          <cell r="F38" t="str">
            <v>BALSECA AGURTO GEORGE</v>
          </cell>
          <cell r="G38">
            <v>913399788</v>
          </cell>
          <cell r="H38">
            <v>927009300</v>
          </cell>
        </row>
        <row r="39">
          <cell r="A39" t="str">
            <v>U</v>
          </cell>
          <cell r="B39" t="str">
            <v>Ubesa</v>
          </cell>
          <cell r="C39">
            <v>600105</v>
          </cell>
          <cell r="D39" t="str">
            <v>1155</v>
          </cell>
          <cell r="E39">
            <v>27148</v>
          </cell>
          <cell r="F39" t="str">
            <v>BAQUE BUSTOS PEDRO</v>
          </cell>
          <cell r="G39">
            <v>1300463625</v>
          </cell>
          <cell r="H39">
            <v>68441038</v>
          </cell>
          <cell r="I39" t="str">
            <v>Callejon 20  y Domingo Sabio</v>
          </cell>
        </row>
        <row r="40">
          <cell r="A40" t="str">
            <v>U</v>
          </cell>
          <cell r="B40" t="str">
            <v>Ubesa</v>
          </cell>
          <cell r="C40">
            <v>200109</v>
          </cell>
          <cell r="D40" t="str">
            <v>1482</v>
          </cell>
          <cell r="E40">
            <v>31364</v>
          </cell>
          <cell r="F40" t="str">
            <v>BAQUERIZO MATUTE GENARO</v>
          </cell>
          <cell r="G40">
            <v>902544428</v>
          </cell>
          <cell r="H40">
            <v>85520136</v>
          </cell>
          <cell r="I40" t="str">
            <v>Vía San Rafael - Tenguel</v>
          </cell>
        </row>
        <row r="41">
          <cell r="A41" t="str">
            <v>P</v>
          </cell>
          <cell r="B41" t="str">
            <v>Pormar</v>
          </cell>
          <cell r="C41">
            <v>100105</v>
          </cell>
          <cell r="D41" t="str">
            <v>1675</v>
          </cell>
          <cell r="E41">
            <v>33137</v>
          </cell>
          <cell r="F41" t="str">
            <v>BARAHONA CARRANZA FELIPE AGAPITO</v>
          </cell>
          <cell r="G41">
            <v>904693595</v>
          </cell>
          <cell r="H41">
            <v>80490651</v>
          </cell>
        </row>
        <row r="42">
          <cell r="A42" t="str">
            <v>T</v>
          </cell>
          <cell r="B42" t="str">
            <v>Tallán</v>
          </cell>
          <cell r="C42">
            <v>100105</v>
          </cell>
          <cell r="D42" t="str">
            <v>5502</v>
          </cell>
          <cell r="E42">
            <v>32539</v>
          </cell>
          <cell r="F42" t="str">
            <v>BARAHONA CARRANZA VICTOR CELSO</v>
          </cell>
          <cell r="G42">
            <v>906259114</v>
          </cell>
          <cell r="H42">
            <v>78562466</v>
          </cell>
        </row>
        <row r="43">
          <cell r="A43" t="str">
            <v>U</v>
          </cell>
          <cell r="B43" t="str">
            <v>Ubesa</v>
          </cell>
          <cell r="C43">
            <v>600114</v>
          </cell>
          <cell r="D43" t="str">
            <v>1830</v>
          </cell>
          <cell r="E43">
            <v>33896</v>
          </cell>
          <cell r="F43" t="str">
            <v>BARBA ZERNA EDISON ROSENDO</v>
          </cell>
          <cell r="G43">
            <v>903374148</v>
          </cell>
          <cell r="H43">
            <v>684708320</v>
          </cell>
          <cell r="I43" t="str">
            <v>Sauces VII mz 171 v - 19</v>
          </cell>
          <cell r="J43" t="str">
            <v>230-647</v>
          </cell>
        </row>
        <row r="44">
          <cell r="A44" t="str">
            <v>F</v>
          </cell>
          <cell r="B44" t="str">
            <v>Friocont</v>
          </cell>
          <cell r="C44">
            <v>100105</v>
          </cell>
          <cell r="D44" t="str">
            <v>4528</v>
          </cell>
          <cell r="E44">
            <v>34099</v>
          </cell>
          <cell r="F44" t="str">
            <v>BARCO ANCHUNDIA JINSOP XAVIER</v>
          </cell>
          <cell r="G44">
            <v>914237615</v>
          </cell>
          <cell r="H44">
            <v>927400844</v>
          </cell>
        </row>
        <row r="45">
          <cell r="A45" t="str">
            <v>E</v>
          </cell>
          <cell r="B45" t="str">
            <v>Tecnielec</v>
          </cell>
          <cell r="C45">
            <v>100105</v>
          </cell>
          <cell r="D45" t="str">
            <v>4036</v>
          </cell>
          <cell r="E45">
            <v>34127</v>
          </cell>
          <cell r="F45" t="str">
            <v>BARRENO BAIDAL LUIS F</v>
          </cell>
          <cell r="G45">
            <v>914589544</v>
          </cell>
          <cell r="H45">
            <v>0</v>
          </cell>
        </row>
        <row r="46">
          <cell r="A46" t="str">
            <v>U</v>
          </cell>
          <cell r="B46" t="str">
            <v>Ubesa</v>
          </cell>
          <cell r="C46">
            <v>600114</v>
          </cell>
          <cell r="D46" t="str">
            <v>1681</v>
          </cell>
          <cell r="E46">
            <v>33196</v>
          </cell>
          <cell r="F46" t="str">
            <v>BARROS CHAVEZ WILSON FABRICIO</v>
          </cell>
          <cell r="G46">
            <v>909448458</v>
          </cell>
          <cell r="H46">
            <v>906401561</v>
          </cell>
          <cell r="I46" t="str">
            <v>Alborada VII  mz 732 v -9</v>
          </cell>
          <cell r="J46" t="str">
            <v>271-798</v>
          </cell>
        </row>
        <row r="47">
          <cell r="A47" t="str">
            <v>U</v>
          </cell>
          <cell r="B47" t="str">
            <v>Ubesa</v>
          </cell>
          <cell r="C47">
            <v>200219</v>
          </cell>
          <cell r="D47" t="str">
            <v>2240</v>
          </cell>
          <cell r="E47">
            <v>32061</v>
          </cell>
          <cell r="F47" t="str">
            <v>BARZALLO LEON NESTOR IVAN</v>
          </cell>
          <cell r="G47">
            <v>1200395521</v>
          </cell>
          <cell r="H47">
            <v>75533132</v>
          </cell>
          <cell r="I47" t="str">
            <v>Arizaga y vía Pajonal (Machala)</v>
          </cell>
        </row>
        <row r="48">
          <cell r="A48" t="str">
            <v>U</v>
          </cell>
          <cell r="B48" t="str">
            <v>Ubesa</v>
          </cell>
          <cell r="C48">
            <v>400105</v>
          </cell>
          <cell r="D48" t="str">
            <v>1079</v>
          </cell>
          <cell r="E48">
            <v>20465</v>
          </cell>
          <cell r="F48" t="str">
            <v>BASANTES MOLINA JOSE</v>
          </cell>
          <cell r="G48">
            <v>900576216</v>
          </cell>
          <cell r="H48">
            <v>49320483</v>
          </cell>
        </row>
        <row r="49">
          <cell r="A49" t="str">
            <v>U</v>
          </cell>
          <cell r="B49" t="str">
            <v>Ubesa</v>
          </cell>
          <cell r="C49">
            <v>200106</v>
          </cell>
          <cell r="D49" t="str">
            <v>2025</v>
          </cell>
          <cell r="E49">
            <v>27890</v>
          </cell>
          <cell r="F49" t="str">
            <v>BAUTISTA BUSTOS LUIS ALEJANDRO</v>
          </cell>
          <cell r="G49">
            <v>700913122</v>
          </cell>
          <cell r="H49">
            <v>70541220</v>
          </cell>
          <cell r="I49" t="str">
            <v>12 de Diciembre y Jambelí - Barrio La Aurora mz.4 (Machala)</v>
          </cell>
        </row>
        <row r="50">
          <cell r="A50" t="str">
            <v>U</v>
          </cell>
          <cell r="B50" t="str">
            <v>Ubesa</v>
          </cell>
          <cell r="C50">
            <v>400110</v>
          </cell>
          <cell r="D50" t="str">
            <v>1795</v>
          </cell>
          <cell r="E50">
            <v>33721</v>
          </cell>
          <cell r="F50" t="str">
            <v>BEDON REASCO VICTOR MANUEL</v>
          </cell>
          <cell r="G50">
            <v>910799204</v>
          </cell>
          <cell r="H50">
            <v>85660120</v>
          </cell>
        </row>
        <row r="51">
          <cell r="A51" t="str">
            <v>U</v>
          </cell>
          <cell r="B51" t="str">
            <v>Ubesa</v>
          </cell>
          <cell r="C51">
            <v>200317</v>
          </cell>
          <cell r="D51" t="str">
            <v>1067</v>
          </cell>
          <cell r="E51">
            <v>22981</v>
          </cell>
          <cell r="F51" t="str">
            <v>BENAVIDES ANGEL MANUEL</v>
          </cell>
          <cell r="G51">
            <v>900821398</v>
          </cell>
          <cell r="H51">
            <v>62400682</v>
          </cell>
          <cell r="I51" t="str">
            <v>Cdla Ferroviaria 5 de Julio Av. 3 # 406</v>
          </cell>
          <cell r="J51" t="str">
            <v>201-998</v>
          </cell>
        </row>
        <row r="52">
          <cell r="A52" t="str">
            <v>U</v>
          </cell>
          <cell r="B52" t="str">
            <v>Ubesa</v>
          </cell>
          <cell r="C52">
            <v>700103</v>
          </cell>
          <cell r="D52" t="str">
            <v>1439</v>
          </cell>
          <cell r="E52">
            <v>30596</v>
          </cell>
          <cell r="F52" t="str">
            <v>BENITES BERMEO WASHINGTON</v>
          </cell>
          <cell r="G52">
            <v>900487745</v>
          </cell>
          <cell r="H52">
            <v>79461006</v>
          </cell>
        </row>
        <row r="53">
          <cell r="A53" t="str">
            <v>U</v>
          </cell>
          <cell r="B53" t="str">
            <v>Ubesa</v>
          </cell>
          <cell r="C53">
            <v>300202</v>
          </cell>
          <cell r="D53" t="str">
            <v>2209</v>
          </cell>
          <cell r="E53">
            <v>31054</v>
          </cell>
          <cell r="F53" t="str">
            <v>BERMEO ALTAMIRANO CARLOS</v>
          </cell>
          <cell r="G53">
            <v>300413499</v>
          </cell>
          <cell r="H53">
            <v>85520017</v>
          </cell>
          <cell r="I53" t="str">
            <v>Sta. Rosa y Boyaca (Machala)</v>
          </cell>
        </row>
        <row r="54">
          <cell r="A54" t="str">
            <v>U</v>
          </cell>
          <cell r="B54" t="str">
            <v>Ubesa</v>
          </cell>
          <cell r="C54">
            <v>200106</v>
          </cell>
          <cell r="D54" t="str">
            <v>1506</v>
          </cell>
          <cell r="E54">
            <v>31740</v>
          </cell>
          <cell r="F54" t="str">
            <v>BERMUDEZ DIAZ FRANKLIN</v>
          </cell>
          <cell r="G54">
            <v>900626557</v>
          </cell>
          <cell r="H54">
            <v>71451174</v>
          </cell>
          <cell r="I54" t="str">
            <v>Cdla. BEV mz.C villa 8 (Milagro)</v>
          </cell>
          <cell r="J54" t="str">
            <v>970-650</v>
          </cell>
        </row>
        <row r="55">
          <cell r="A55" t="str">
            <v>E</v>
          </cell>
          <cell r="B55" t="str">
            <v>Tecnielec</v>
          </cell>
          <cell r="C55">
            <v>100105</v>
          </cell>
          <cell r="D55" t="str">
            <v>4035</v>
          </cell>
          <cell r="E55">
            <v>33854</v>
          </cell>
          <cell r="F55" t="str">
            <v>BESSERRIN ARREAGA PABLO R</v>
          </cell>
          <cell r="G55">
            <v>1203610306</v>
          </cell>
          <cell r="H55">
            <v>0</v>
          </cell>
        </row>
        <row r="56">
          <cell r="A56" t="str">
            <v>U</v>
          </cell>
          <cell r="B56" t="str">
            <v>Ubesa</v>
          </cell>
          <cell r="C56">
            <v>400105</v>
          </cell>
          <cell r="D56" t="str">
            <v>1266</v>
          </cell>
          <cell r="E56">
            <v>24439</v>
          </cell>
          <cell r="F56" t="str">
            <v>BLUM ESCOBAR ALFREDO RIGOBERTO</v>
          </cell>
          <cell r="G56">
            <v>902020825</v>
          </cell>
          <cell r="H56">
            <v>66451451</v>
          </cell>
          <cell r="I56" t="str">
            <v>Ave. 16 de Octubre             (Duran)</v>
          </cell>
          <cell r="J56" t="str">
            <v>810-108</v>
          </cell>
        </row>
        <row r="57">
          <cell r="A57" t="str">
            <v>U</v>
          </cell>
          <cell r="B57" t="str">
            <v>Ubesa</v>
          </cell>
          <cell r="C57">
            <v>200317</v>
          </cell>
          <cell r="D57" t="str">
            <v>1850</v>
          </cell>
          <cell r="E57">
            <v>34099</v>
          </cell>
          <cell r="F57" t="str">
            <v>BOHORQUEZ QUICHIMBO ANA E</v>
          </cell>
          <cell r="G57">
            <v>908982705</v>
          </cell>
          <cell r="H57">
            <v>0</v>
          </cell>
          <cell r="I57" t="str">
            <v>Bloque # 2 segundo piso dept. 204-E</v>
          </cell>
          <cell r="J57" t="str">
            <v>367-543</v>
          </cell>
        </row>
        <row r="58">
          <cell r="A58" t="str">
            <v>U</v>
          </cell>
          <cell r="B58" t="str">
            <v>Ubesa</v>
          </cell>
          <cell r="C58">
            <v>200109</v>
          </cell>
          <cell r="D58" t="str">
            <v>2085</v>
          </cell>
          <cell r="E58">
            <v>29026</v>
          </cell>
          <cell r="F58" t="str">
            <v>BORBOR VILLAO JOSE MANUEL</v>
          </cell>
          <cell r="G58">
            <v>902891894</v>
          </cell>
          <cell r="H58">
            <v>77520677</v>
          </cell>
        </row>
        <row r="59">
          <cell r="A59" t="str">
            <v>U</v>
          </cell>
          <cell r="B59" t="str">
            <v>Ubesa</v>
          </cell>
          <cell r="C59">
            <v>400203</v>
          </cell>
          <cell r="D59" t="str">
            <v>2175</v>
          </cell>
          <cell r="E59">
            <v>24640</v>
          </cell>
          <cell r="F59" t="str">
            <v>BRAVO VALENCIA GERMANICO</v>
          </cell>
          <cell r="G59">
            <v>700020934</v>
          </cell>
          <cell r="H59">
            <v>67460682</v>
          </cell>
          <cell r="I59" t="str">
            <v>Cdla. Machala mz.11 villa 3 (Machala)</v>
          </cell>
          <cell r="J59" t="str">
            <v>922-642</v>
          </cell>
        </row>
        <row r="60">
          <cell r="A60" t="str">
            <v>U</v>
          </cell>
          <cell r="B60" t="str">
            <v>Ubesa</v>
          </cell>
          <cell r="C60">
            <v>300302</v>
          </cell>
          <cell r="D60" t="str">
            <v>2246</v>
          </cell>
          <cell r="E60">
            <v>32224</v>
          </cell>
          <cell r="F60" t="str">
            <v>BURBANO VELASQUEZ JOAQUIN ISAIAS</v>
          </cell>
          <cell r="G60">
            <v>908902182</v>
          </cell>
          <cell r="H60">
            <v>0</v>
          </cell>
        </row>
        <row r="61">
          <cell r="A61" t="str">
            <v>U</v>
          </cell>
          <cell r="B61" t="str">
            <v>Ubesa</v>
          </cell>
          <cell r="C61">
            <v>600108</v>
          </cell>
          <cell r="D61" t="str">
            <v>1483</v>
          </cell>
          <cell r="E61">
            <v>31397</v>
          </cell>
          <cell r="F61" t="str">
            <v>BURGOS GUERRERO ROSA</v>
          </cell>
          <cell r="G61">
            <v>909542656</v>
          </cell>
          <cell r="H61">
            <v>84652757</v>
          </cell>
          <cell r="I61" t="str">
            <v>Brisas de Santay mz f  v - 4 b</v>
          </cell>
        </row>
        <row r="62">
          <cell r="A62" t="str">
            <v>U</v>
          </cell>
          <cell r="B62" t="str">
            <v>Ubesa</v>
          </cell>
          <cell r="C62">
            <v>600114</v>
          </cell>
          <cell r="D62" t="str">
            <v>1812</v>
          </cell>
          <cell r="E62">
            <v>33772</v>
          </cell>
          <cell r="F62" t="str">
            <v>BUSTAMANTE BENAVIDES MAYRA E</v>
          </cell>
          <cell r="G62">
            <v>910568716</v>
          </cell>
          <cell r="H62">
            <v>846527720</v>
          </cell>
          <cell r="I62" t="str">
            <v>La Florida mz 406 v - 44</v>
          </cell>
          <cell r="J62" t="str">
            <v>255-473</v>
          </cell>
        </row>
        <row r="63">
          <cell r="A63" t="str">
            <v>U</v>
          </cell>
          <cell r="B63" t="str">
            <v>Ubesa</v>
          </cell>
          <cell r="C63">
            <v>300202</v>
          </cell>
          <cell r="D63" t="str">
            <v>2150</v>
          </cell>
          <cell r="E63">
            <v>28632</v>
          </cell>
          <cell r="F63" t="str">
            <v>BUSTAMANTE CHIRIBOGA MANUEL VICENT</v>
          </cell>
          <cell r="G63">
            <v>1101842704</v>
          </cell>
          <cell r="H63">
            <v>73512794</v>
          </cell>
          <cell r="I63" t="str">
            <v>9na. Norte entre Buenaventura y N. Mera (Machala)</v>
          </cell>
          <cell r="J63" t="str">
            <v>933-780</v>
          </cell>
        </row>
        <row r="64">
          <cell r="A64" t="str">
            <v>U</v>
          </cell>
          <cell r="B64" t="str">
            <v>Ubesa</v>
          </cell>
          <cell r="C64">
            <v>600106</v>
          </cell>
          <cell r="D64" t="str">
            <v>0924</v>
          </cell>
          <cell r="E64">
            <v>34476</v>
          </cell>
          <cell r="F64" t="str">
            <v>CABRERA GOMEZ MIRIAN</v>
          </cell>
          <cell r="G64">
            <v>916895907</v>
          </cell>
          <cell r="H64">
            <v>0</v>
          </cell>
          <cell r="I64" t="str">
            <v>Sauces VI  mz 327 v - 15</v>
          </cell>
          <cell r="J64" t="str">
            <v>230-328</v>
          </cell>
        </row>
        <row r="65">
          <cell r="A65" t="str">
            <v>U</v>
          </cell>
          <cell r="B65" t="str">
            <v>Ubesa</v>
          </cell>
          <cell r="C65">
            <v>400205</v>
          </cell>
          <cell r="D65" t="str">
            <v>2197</v>
          </cell>
          <cell r="E65">
            <v>23816</v>
          </cell>
          <cell r="F65" t="str">
            <v>CABRERA IDROVO ANTONIO DAVID</v>
          </cell>
          <cell r="G65">
            <v>700246713</v>
          </cell>
          <cell r="H65">
            <v>64420993</v>
          </cell>
          <cell r="I65" t="str">
            <v>16ava Oeste entre 2da. y 3ra. Sur (Machala)</v>
          </cell>
          <cell r="J65" t="str">
            <v>921-362</v>
          </cell>
        </row>
        <row r="66">
          <cell r="A66" t="str">
            <v>U</v>
          </cell>
          <cell r="B66" t="str">
            <v>Ubesa</v>
          </cell>
          <cell r="C66">
            <v>200115</v>
          </cell>
          <cell r="D66" t="str">
            <v>1807</v>
          </cell>
          <cell r="E66">
            <v>33770</v>
          </cell>
          <cell r="F66" t="str">
            <v>CABRERA LOAIZA WILMER UBALDO</v>
          </cell>
          <cell r="G66">
            <v>701679771</v>
          </cell>
          <cell r="H66">
            <v>846207700</v>
          </cell>
          <cell r="I66" t="str">
            <v>San Juan</v>
          </cell>
        </row>
        <row r="67">
          <cell r="A67" t="str">
            <v>U</v>
          </cell>
          <cell r="B67" t="str">
            <v>Ubesa</v>
          </cell>
          <cell r="C67">
            <v>400103</v>
          </cell>
          <cell r="D67" t="str">
            <v>1267</v>
          </cell>
          <cell r="E67">
            <v>27367</v>
          </cell>
          <cell r="F67" t="str">
            <v>CABRERA ZAMBRANO JORGE ENRIQUE</v>
          </cell>
          <cell r="G67">
            <v>905106365</v>
          </cell>
          <cell r="H67">
            <v>74554366</v>
          </cell>
        </row>
        <row r="68">
          <cell r="A68" t="str">
            <v>F</v>
          </cell>
          <cell r="B68" t="str">
            <v>Friocont</v>
          </cell>
          <cell r="C68">
            <v>100105</v>
          </cell>
          <cell r="D68" t="str">
            <v>4001</v>
          </cell>
          <cell r="E68">
            <v>32582</v>
          </cell>
          <cell r="F68" t="str">
            <v>CACERES MENDOZA JOSE TEODORO</v>
          </cell>
          <cell r="G68">
            <v>910803386</v>
          </cell>
          <cell r="H68">
            <v>886902565</v>
          </cell>
        </row>
        <row r="69">
          <cell r="A69" t="str">
            <v>U</v>
          </cell>
          <cell r="B69" t="str">
            <v>Ubesa</v>
          </cell>
          <cell r="C69">
            <v>400102</v>
          </cell>
          <cell r="D69" t="str">
            <v>0916</v>
          </cell>
          <cell r="E69">
            <v>34335</v>
          </cell>
          <cell r="F69" t="str">
            <v>CAIZAHUANO PILCO LUIS</v>
          </cell>
          <cell r="G69">
            <v>601952765</v>
          </cell>
          <cell r="H69">
            <v>0</v>
          </cell>
        </row>
        <row r="70">
          <cell r="A70" t="str">
            <v>U</v>
          </cell>
          <cell r="B70" t="str">
            <v>Ubesa</v>
          </cell>
          <cell r="C70">
            <v>200317</v>
          </cell>
          <cell r="D70" t="str">
            <v>1897</v>
          </cell>
          <cell r="E70">
            <v>34554</v>
          </cell>
          <cell r="F70" t="str">
            <v>CALDERON CARPIO LUIS</v>
          </cell>
          <cell r="G70">
            <v>905816914</v>
          </cell>
          <cell r="H70">
            <v>0</v>
          </cell>
          <cell r="I70" t="str">
            <v>10 de Agosto entre E. Seminario y Chile (Milagro)</v>
          </cell>
          <cell r="J70" t="str">
            <v>971-930</v>
          </cell>
        </row>
        <row r="71">
          <cell r="A71" t="str">
            <v>U</v>
          </cell>
          <cell r="B71" t="str">
            <v>Ubesa</v>
          </cell>
          <cell r="C71">
            <v>400110</v>
          </cell>
          <cell r="D71" t="str">
            <v>1617</v>
          </cell>
          <cell r="E71">
            <v>32750</v>
          </cell>
          <cell r="F71" t="str">
            <v>CALDERON CEDENO CRISTIAN ROLANDO</v>
          </cell>
          <cell r="G71">
            <v>906588454</v>
          </cell>
          <cell r="H71">
            <v>86580568</v>
          </cell>
        </row>
        <row r="72">
          <cell r="A72" t="str">
            <v>U</v>
          </cell>
          <cell r="B72" t="str">
            <v>Ubesa</v>
          </cell>
          <cell r="C72">
            <v>200106</v>
          </cell>
          <cell r="D72" t="str">
            <v>0912</v>
          </cell>
          <cell r="E72">
            <v>34281</v>
          </cell>
          <cell r="F72" t="str">
            <v>CALLE RUILOVA FERNANDO</v>
          </cell>
          <cell r="G72">
            <v>903273357</v>
          </cell>
          <cell r="H72">
            <v>0</v>
          </cell>
          <cell r="I72" t="str">
            <v>Maracaibo 221 y México</v>
          </cell>
        </row>
        <row r="73">
          <cell r="A73" t="str">
            <v>S</v>
          </cell>
          <cell r="B73" t="str">
            <v>Standard</v>
          </cell>
          <cell r="C73">
            <v>200101</v>
          </cell>
          <cell r="D73" t="str">
            <v>1412</v>
          </cell>
          <cell r="E73">
            <v>30122</v>
          </cell>
          <cell r="F73" t="str">
            <v>CALLE RUILOVA HECTOR</v>
          </cell>
          <cell r="G73">
            <v>902382324</v>
          </cell>
          <cell r="H73">
            <v>824506730</v>
          </cell>
          <cell r="I73" t="str">
            <v>Cdla. Bellavista mz.31 villa 11</v>
          </cell>
          <cell r="J73" t="str">
            <v>200-490</v>
          </cell>
        </row>
        <row r="74">
          <cell r="A74" t="str">
            <v>U</v>
          </cell>
          <cell r="B74" t="str">
            <v>Ubesa</v>
          </cell>
          <cell r="C74">
            <v>200219</v>
          </cell>
          <cell r="D74" t="str">
            <v>2230</v>
          </cell>
          <cell r="E74">
            <v>31949</v>
          </cell>
          <cell r="F74" t="str">
            <v>CALLE RUIZ RAFAEL HERMOGENES</v>
          </cell>
          <cell r="G74">
            <v>700990609</v>
          </cell>
          <cell r="H74">
            <v>73580801</v>
          </cell>
          <cell r="I74" t="str">
            <v>Olmedo y callejón sin nombre (Pto. Bolivar)</v>
          </cell>
        </row>
        <row r="75">
          <cell r="A75" t="str">
            <v>U</v>
          </cell>
          <cell r="B75" t="str">
            <v>Ubesa</v>
          </cell>
          <cell r="C75">
            <v>200517</v>
          </cell>
          <cell r="D75" t="str">
            <v>1780</v>
          </cell>
          <cell r="E75">
            <v>34120</v>
          </cell>
          <cell r="F75" t="str">
            <v>CAMACHO COLOMA TULIO TELESFORO</v>
          </cell>
          <cell r="G75">
            <v>908536659</v>
          </cell>
          <cell r="H75">
            <v>0</v>
          </cell>
          <cell r="I75" t="str">
            <v>J.X. Marcos Chipiter # 500</v>
          </cell>
        </row>
        <row r="76">
          <cell r="A76" t="str">
            <v>U</v>
          </cell>
          <cell r="B76" t="str">
            <v>Ubesa</v>
          </cell>
          <cell r="C76">
            <v>200106</v>
          </cell>
          <cell r="D76" t="str">
            <v>2285</v>
          </cell>
          <cell r="E76">
            <v>33427</v>
          </cell>
          <cell r="F76" t="str">
            <v>CANALES DIAZ IVAN JAVIER</v>
          </cell>
          <cell r="G76">
            <v>702225681</v>
          </cell>
          <cell r="H76">
            <v>16800126</v>
          </cell>
          <cell r="I76" t="str">
            <v>Cdla. 10 de Agosto (Tenguel)</v>
          </cell>
        </row>
        <row r="77">
          <cell r="A77" t="str">
            <v>U</v>
          </cell>
          <cell r="B77" t="str">
            <v>Ubesa</v>
          </cell>
          <cell r="C77">
            <v>200106</v>
          </cell>
          <cell r="D77" t="str">
            <v>1562</v>
          </cell>
          <cell r="E77">
            <v>32266</v>
          </cell>
          <cell r="F77" t="str">
            <v>CANTO PAZMINO EUSEBIO FRANCISCO</v>
          </cell>
          <cell r="G77">
            <v>908343379</v>
          </cell>
          <cell r="H77">
            <v>88620987</v>
          </cell>
          <cell r="I77" t="str">
            <v>Cdla. Nueva Milagro</v>
          </cell>
        </row>
        <row r="78">
          <cell r="A78" t="str">
            <v>U</v>
          </cell>
          <cell r="B78" t="str">
            <v>Ubesa</v>
          </cell>
          <cell r="C78">
            <v>200219</v>
          </cell>
          <cell r="D78" t="str">
            <v>2277</v>
          </cell>
          <cell r="E78">
            <v>33434</v>
          </cell>
          <cell r="F78" t="str">
            <v>CARDENAS SOLANO ROY M</v>
          </cell>
          <cell r="G78">
            <v>701650921</v>
          </cell>
          <cell r="H78">
            <v>87630095</v>
          </cell>
          <cell r="I78" t="str">
            <v>Bolivar # 20 y Atahualpa (Pasaje)</v>
          </cell>
        </row>
        <row r="79">
          <cell r="A79" t="str">
            <v>U</v>
          </cell>
          <cell r="B79" t="str">
            <v>Ubesa</v>
          </cell>
          <cell r="C79">
            <v>200106</v>
          </cell>
          <cell r="D79" t="str">
            <v>2234</v>
          </cell>
          <cell r="E79">
            <v>31964</v>
          </cell>
          <cell r="F79" t="str">
            <v>CARPIO RAMON MANUEL MESIAS V</v>
          </cell>
          <cell r="G79">
            <v>701015687</v>
          </cell>
          <cell r="H79">
            <v>87580065</v>
          </cell>
          <cell r="I79" t="str">
            <v>Cdla. Los Robles (Naranjal)</v>
          </cell>
        </row>
        <row r="80">
          <cell r="A80" t="str">
            <v>U</v>
          </cell>
          <cell r="B80" t="str">
            <v>Ubesa</v>
          </cell>
          <cell r="C80">
            <v>200106</v>
          </cell>
          <cell r="D80" t="str">
            <v>1725</v>
          </cell>
          <cell r="E80">
            <v>33389</v>
          </cell>
          <cell r="F80" t="str">
            <v>CARRASCO MANCERO ANGEL</v>
          </cell>
          <cell r="G80">
            <v>1202383061</v>
          </cell>
          <cell r="H80">
            <v>0</v>
          </cell>
        </row>
        <row r="81">
          <cell r="A81" t="str">
            <v>U</v>
          </cell>
          <cell r="B81" t="str">
            <v>Ubesa</v>
          </cell>
          <cell r="C81">
            <v>400203</v>
          </cell>
          <cell r="D81" t="str">
            <v>2182</v>
          </cell>
          <cell r="E81">
            <v>25824</v>
          </cell>
          <cell r="F81" t="str">
            <v>CARRILLO SANCHEZ FAUSTO EDUARDO</v>
          </cell>
          <cell r="G81">
            <v>700499171</v>
          </cell>
          <cell r="H81">
            <v>70471691</v>
          </cell>
          <cell r="I81" t="str">
            <v>Cdla. Patria Nueva (Machala)</v>
          </cell>
          <cell r="J81" t="str">
            <v>935-073</v>
          </cell>
        </row>
        <row r="82">
          <cell r="A82" t="str">
            <v>U</v>
          </cell>
          <cell r="B82" t="str">
            <v>Ubesa</v>
          </cell>
          <cell r="C82">
            <v>600108</v>
          </cell>
          <cell r="D82" t="str">
            <v>5006</v>
          </cell>
          <cell r="E82">
            <v>32664</v>
          </cell>
          <cell r="F82" t="str">
            <v>CARRION ZABALA JANINE ELIZABETH</v>
          </cell>
          <cell r="G82">
            <v>910794106</v>
          </cell>
          <cell r="H82">
            <v>85670406</v>
          </cell>
          <cell r="I82" t="str">
            <v>Prosperina.km 6 1/2  calle 5o. 410 y ave 3o.</v>
          </cell>
          <cell r="J82" t="str">
            <v>254-994</v>
          </cell>
        </row>
        <row r="83">
          <cell r="A83" t="str">
            <v>U</v>
          </cell>
          <cell r="B83" t="str">
            <v>Ubesa</v>
          </cell>
          <cell r="C83">
            <v>200317</v>
          </cell>
          <cell r="D83" t="str">
            <v>1731</v>
          </cell>
          <cell r="E83">
            <v>33511</v>
          </cell>
          <cell r="F83" t="str">
            <v>CARVAJAL MORALES MIRIAM N</v>
          </cell>
          <cell r="G83">
            <v>1203252570</v>
          </cell>
          <cell r="H83">
            <v>0</v>
          </cell>
          <cell r="I83" t="str">
            <v>Capitan Zaera # 300 y Garcia Goyena</v>
          </cell>
        </row>
        <row r="84">
          <cell r="A84" t="str">
            <v>U</v>
          </cell>
          <cell r="B84" t="str">
            <v>Ubesa</v>
          </cell>
          <cell r="C84">
            <v>400110</v>
          </cell>
          <cell r="D84" t="str">
            <v>1550</v>
          </cell>
          <cell r="E84">
            <v>32097</v>
          </cell>
          <cell r="F84" t="str">
            <v>CARVAJAL PARRALES CARLOS</v>
          </cell>
          <cell r="G84">
            <v>909574378</v>
          </cell>
          <cell r="H84">
            <v>0</v>
          </cell>
        </row>
        <row r="85">
          <cell r="A85" t="str">
            <v>U</v>
          </cell>
          <cell r="B85" t="str">
            <v>Ubesa</v>
          </cell>
          <cell r="C85">
            <v>200517</v>
          </cell>
          <cell r="D85" t="str">
            <v>1854</v>
          </cell>
          <cell r="E85">
            <v>34134</v>
          </cell>
          <cell r="F85" t="str">
            <v>CASAL FAJARDO ARTURO A</v>
          </cell>
          <cell r="G85">
            <v>910515212</v>
          </cell>
          <cell r="H85">
            <v>0</v>
          </cell>
          <cell r="I85" t="str">
            <v>Cdla. Atarazana mz. A2 villa 21</v>
          </cell>
          <cell r="J85" t="str">
            <v>393-613</v>
          </cell>
        </row>
        <row r="86">
          <cell r="A86" t="str">
            <v>M</v>
          </cell>
          <cell r="B86" t="str">
            <v>Agmaresa</v>
          </cell>
          <cell r="C86">
            <v>100105</v>
          </cell>
          <cell r="D86" t="str">
            <v>1916</v>
          </cell>
          <cell r="E86">
            <v>31117</v>
          </cell>
          <cell r="F86" t="str">
            <v>CASANOVA AGUAYO JORGE AUGUSTO</v>
          </cell>
          <cell r="G86">
            <v>908724180</v>
          </cell>
          <cell r="H86">
            <v>81631831</v>
          </cell>
        </row>
        <row r="87">
          <cell r="A87" t="str">
            <v>F</v>
          </cell>
          <cell r="B87" t="str">
            <v>Friocont</v>
          </cell>
          <cell r="C87">
            <v>100105</v>
          </cell>
          <cell r="D87" t="str">
            <v>4504</v>
          </cell>
          <cell r="E87">
            <v>34135</v>
          </cell>
          <cell r="F87" t="str">
            <v>CASTRO ARREAGA MARIO ALEJANDRO</v>
          </cell>
          <cell r="G87">
            <v>911435196</v>
          </cell>
          <cell r="H87">
            <v>897002984</v>
          </cell>
        </row>
        <row r="88">
          <cell r="A88" t="str">
            <v>U</v>
          </cell>
          <cell r="B88" t="str">
            <v>Ubesa</v>
          </cell>
          <cell r="C88">
            <v>200101</v>
          </cell>
          <cell r="D88" t="str">
            <v>0921</v>
          </cell>
          <cell r="E88">
            <v>34456</v>
          </cell>
          <cell r="F88" t="str">
            <v>CASTRO GREGOR MARIA</v>
          </cell>
          <cell r="G88">
            <v>908840051</v>
          </cell>
          <cell r="H88">
            <v>0</v>
          </cell>
          <cell r="I88" t="str">
            <v>Urdesa-Circunvalacion 718 y Guayacanes</v>
          </cell>
          <cell r="J88" t="str">
            <v>881-869</v>
          </cell>
        </row>
        <row r="89">
          <cell r="A89" t="str">
            <v>U</v>
          </cell>
          <cell r="B89" t="str">
            <v>Ubesa</v>
          </cell>
          <cell r="C89">
            <v>400101</v>
          </cell>
          <cell r="D89" t="str">
            <v>1196</v>
          </cell>
          <cell r="E89">
            <v>28929</v>
          </cell>
          <cell r="F89" t="str">
            <v>CEDILLO BANCHON ROBIN</v>
          </cell>
          <cell r="G89">
            <v>906265988</v>
          </cell>
          <cell r="H89">
            <v>79591669</v>
          </cell>
          <cell r="I89" t="str">
            <v>Guasmo Central mz k v-19</v>
          </cell>
          <cell r="J89" t="str">
            <v>494-555</v>
          </cell>
        </row>
        <row r="90">
          <cell r="A90" t="str">
            <v>U</v>
          </cell>
          <cell r="B90" t="str">
            <v>Ubesa</v>
          </cell>
          <cell r="C90">
            <v>200115</v>
          </cell>
          <cell r="D90" t="str">
            <v>2252</v>
          </cell>
          <cell r="E90">
            <v>32636</v>
          </cell>
          <cell r="F90" t="str">
            <v>CELY MALDONADO JUAN JOSE</v>
          </cell>
          <cell r="G90">
            <v>701933749</v>
          </cell>
          <cell r="H90">
            <v>896400054</v>
          </cell>
          <cell r="I90" t="str">
            <v>Azuay entre Esmeraldas y Portoviejo (Machala)</v>
          </cell>
        </row>
        <row r="91">
          <cell r="A91" t="str">
            <v>T</v>
          </cell>
          <cell r="B91" t="str">
            <v>Tallán</v>
          </cell>
          <cell r="C91">
            <v>100105</v>
          </cell>
          <cell r="D91" t="str">
            <v>5503</v>
          </cell>
          <cell r="E91">
            <v>32469</v>
          </cell>
          <cell r="F91" t="str">
            <v>CERDA POGGUIO FREY HENRY</v>
          </cell>
          <cell r="G91">
            <v>910121342</v>
          </cell>
          <cell r="H91">
            <v>87670610</v>
          </cell>
        </row>
        <row r="92">
          <cell r="A92" t="str">
            <v>U</v>
          </cell>
          <cell r="B92" t="str">
            <v>Ubesa</v>
          </cell>
          <cell r="C92">
            <v>600104</v>
          </cell>
          <cell r="D92" t="str">
            <v>1022</v>
          </cell>
          <cell r="E92">
            <v>28759</v>
          </cell>
          <cell r="F92" t="str">
            <v>CEVALLOS OLIVO SERGIO</v>
          </cell>
          <cell r="G92">
            <v>1200390738</v>
          </cell>
          <cell r="H92">
            <v>70502355</v>
          </cell>
          <cell r="I92" t="str">
            <v>Garcia Moreno y Peatonal A</v>
          </cell>
        </row>
        <row r="93">
          <cell r="A93" t="str">
            <v>F</v>
          </cell>
          <cell r="B93" t="str">
            <v>Friocont</v>
          </cell>
          <cell r="C93">
            <v>100105</v>
          </cell>
          <cell r="D93" t="str">
            <v>4031</v>
          </cell>
          <cell r="E93">
            <v>33546</v>
          </cell>
          <cell r="F93" t="str">
            <v>CHALEN CASTRO EDUARDO</v>
          </cell>
          <cell r="G93">
            <v>908941008</v>
          </cell>
          <cell r="H93">
            <v>0</v>
          </cell>
        </row>
        <row r="94">
          <cell r="A94" t="str">
            <v>U</v>
          </cell>
          <cell r="B94" t="str">
            <v>Ubesa</v>
          </cell>
          <cell r="C94">
            <v>200219</v>
          </cell>
          <cell r="D94" t="str">
            <v>2061</v>
          </cell>
          <cell r="E94">
            <v>25684</v>
          </cell>
          <cell r="F94" t="str">
            <v>CHAMAIDAN SOLANO JORGE ERWIN</v>
          </cell>
          <cell r="G94">
            <v>700616279</v>
          </cell>
          <cell r="H94">
            <v>70501941</v>
          </cell>
          <cell r="I94" t="str">
            <v>Las Brisas mz. D6 villa 13 (Machala)</v>
          </cell>
        </row>
        <row r="95">
          <cell r="A95" t="str">
            <v>U</v>
          </cell>
          <cell r="B95" t="str">
            <v>Ubesa</v>
          </cell>
          <cell r="C95">
            <v>300302</v>
          </cell>
          <cell r="D95" t="str">
            <v>1828</v>
          </cell>
          <cell r="E95">
            <v>33819</v>
          </cell>
          <cell r="F95" t="str">
            <v>CHAVEZ CORDERO MARIA AUXILIADORA</v>
          </cell>
          <cell r="G95">
            <v>909532756</v>
          </cell>
          <cell r="H95">
            <v>0</v>
          </cell>
          <cell r="I95" t="str">
            <v>Atarazana mz I-4 v-22</v>
          </cell>
          <cell r="J95" t="str">
            <v>393-753</v>
          </cell>
        </row>
        <row r="96">
          <cell r="A96" t="str">
            <v>T</v>
          </cell>
          <cell r="B96" t="str">
            <v>Tallán</v>
          </cell>
          <cell r="C96">
            <v>100105</v>
          </cell>
          <cell r="D96" t="str">
            <v>5012</v>
          </cell>
          <cell r="E96">
            <v>32716</v>
          </cell>
          <cell r="F96" t="str">
            <v>CHAVEZ FRANCO CRUZ INOCENCIO</v>
          </cell>
          <cell r="G96">
            <v>1302338338</v>
          </cell>
          <cell r="H96">
            <v>0</v>
          </cell>
        </row>
        <row r="97">
          <cell r="A97" t="str">
            <v>U</v>
          </cell>
          <cell r="B97" t="str">
            <v>Ubesa</v>
          </cell>
          <cell r="C97">
            <v>700102</v>
          </cell>
          <cell r="D97" t="str">
            <v>1832</v>
          </cell>
          <cell r="E97">
            <v>33909</v>
          </cell>
          <cell r="F97" t="str">
            <v>CHAVEZ GARCES ALEXANDRA ROCIO</v>
          </cell>
          <cell r="G97">
            <v>911776276</v>
          </cell>
          <cell r="H97">
            <v>887001392</v>
          </cell>
          <cell r="I97" t="str">
            <v>Arízaga y 10 de Agosto (Machala)</v>
          </cell>
          <cell r="J97" t="str">
            <v>453-157</v>
          </cell>
        </row>
        <row r="98">
          <cell r="A98" t="str">
            <v>U</v>
          </cell>
          <cell r="B98" t="str">
            <v>Ubesa</v>
          </cell>
          <cell r="C98">
            <v>700102</v>
          </cell>
          <cell r="D98" t="str">
            <v>1832</v>
          </cell>
          <cell r="E98">
            <v>33909</v>
          </cell>
          <cell r="F98" t="str">
            <v>CHAVEZ GARCES ALEXANDRA ROCIO</v>
          </cell>
          <cell r="G98">
            <v>911776276</v>
          </cell>
          <cell r="H98">
            <v>887001392</v>
          </cell>
          <cell r="I98" t="str">
            <v>Arízaga y 10 de Agosto (Machala)</v>
          </cell>
          <cell r="J98" t="str">
            <v>455-254</v>
          </cell>
        </row>
        <row r="99">
          <cell r="A99" t="str">
            <v>U</v>
          </cell>
          <cell r="B99" t="str">
            <v>Ubesa</v>
          </cell>
          <cell r="C99">
            <v>400103</v>
          </cell>
          <cell r="D99" t="str">
            <v>1727</v>
          </cell>
          <cell r="E99">
            <v>33390</v>
          </cell>
          <cell r="F99" t="str">
            <v>CHAVEZ LEON EDUARDO ARTURO</v>
          </cell>
          <cell r="G99">
            <v>903653210</v>
          </cell>
          <cell r="H99">
            <v>72491532</v>
          </cell>
        </row>
        <row r="100">
          <cell r="A100" t="str">
            <v>U</v>
          </cell>
          <cell r="B100" t="str">
            <v>Ubesa</v>
          </cell>
          <cell r="C100">
            <v>600114</v>
          </cell>
          <cell r="D100" t="str">
            <v>1869</v>
          </cell>
          <cell r="E100">
            <v>34224</v>
          </cell>
          <cell r="F100" t="str">
            <v>CHECA CAICEDO ZAIRA DEL ROCIO</v>
          </cell>
          <cell r="G100">
            <v>800996670</v>
          </cell>
          <cell r="H100">
            <v>917103423</v>
          </cell>
          <cell r="I100" t="str">
            <v>Cdla. Nva. Guayaquil mz-2 villa 13</v>
          </cell>
        </row>
        <row r="101">
          <cell r="A101" t="str">
            <v>U</v>
          </cell>
          <cell r="B101" t="str">
            <v>Ubesa</v>
          </cell>
          <cell r="C101">
            <v>200109</v>
          </cell>
          <cell r="D101" t="str">
            <v>2276</v>
          </cell>
          <cell r="E101">
            <v>33427</v>
          </cell>
          <cell r="F101" t="str">
            <v>CHEVEZ PILOZO DAVID ISAIAS</v>
          </cell>
          <cell r="G101">
            <v>910173509</v>
          </cell>
          <cell r="H101">
            <v>916400805</v>
          </cell>
        </row>
        <row r="102">
          <cell r="A102" t="str">
            <v>F</v>
          </cell>
          <cell r="B102" t="str">
            <v>Friocont</v>
          </cell>
          <cell r="C102">
            <v>100105</v>
          </cell>
          <cell r="D102" t="str">
            <v>4522</v>
          </cell>
          <cell r="E102">
            <v>33854</v>
          </cell>
          <cell r="F102" t="str">
            <v>CHOCHO VERA NESTOR ALBERTO</v>
          </cell>
          <cell r="G102">
            <v>911315414</v>
          </cell>
          <cell r="H102">
            <v>916801283</v>
          </cell>
        </row>
        <row r="103">
          <cell r="A103" t="str">
            <v>F</v>
          </cell>
          <cell r="B103" t="str">
            <v>Friocont</v>
          </cell>
          <cell r="C103">
            <v>100105</v>
          </cell>
          <cell r="D103" t="str">
            <v>4527</v>
          </cell>
          <cell r="E103">
            <v>34071</v>
          </cell>
          <cell r="F103" t="str">
            <v>CLAROS MERCHAN FELIX J</v>
          </cell>
          <cell r="G103">
            <v>912320645</v>
          </cell>
          <cell r="H103">
            <v>17100824</v>
          </cell>
        </row>
        <row r="104">
          <cell r="A104" t="str">
            <v>T</v>
          </cell>
          <cell r="B104" t="str">
            <v>Tallán</v>
          </cell>
          <cell r="C104">
            <v>100105</v>
          </cell>
          <cell r="D104" t="str">
            <v>5504</v>
          </cell>
          <cell r="E104">
            <v>32472</v>
          </cell>
          <cell r="F104" t="str">
            <v>CLAUDETT GOMEZ PABLO ENRIQUE</v>
          </cell>
          <cell r="G104">
            <v>904997988</v>
          </cell>
          <cell r="H104">
            <v>73542915</v>
          </cell>
        </row>
        <row r="105">
          <cell r="A105" t="str">
            <v>U</v>
          </cell>
          <cell r="B105" t="str">
            <v>Ubesa</v>
          </cell>
          <cell r="C105">
            <v>200517</v>
          </cell>
          <cell r="D105" t="str">
            <v>1862</v>
          </cell>
          <cell r="E105">
            <v>34162</v>
          </cell>
          <cell r="F105" t="str">
            <v>COELLO MIELES ALEJANDRO JAIR</v>
          </cell>
          <cell r="G105">
            <v>1202468805</v>
          </cell>
          <cell r="H105">
            <v>936800822</v>
          </cell>
          <cell r="I105" t="str">
            <v>Pueblo Viejo - Justino Campo</v>
          </cell>
          <cell r="J105" t="str">
            <v>454-117</v>
          </cell>
        </row>
        <row r="106">
          <cell r="A106" t="str">
            <v>U</v>
          </cell>
          <cell r="B106" t="str">
            <v>Ubesa</v>
          </cell>
          <cell r="C106">
            <v>400110</v>
          </cell>
          <cell r="D106" t="str">
            <v>5505</v>
          </cell>
          <cell r="E106">
            <v>32443</v>
          </cell>
          <cell r="F106" t="str">
            <v>CONFORME CASTILLO DANIEL</v>
          </cell>
          <cell r="G106">
            <v>909735706</v>
          </cell>
          <cell r="H106">
            <v>85678084</v>
          </cell>
        </row>
        <row r="107">
          <cell r="A107" t="str">
            <v>T</v>
          </cell>
          <cell r="B107" t="str">
            <v>Tallán</v>
          </cell>
          <cell r="C107">
            <v>100105</v>
          </cell>
          <cell r="D107" t="str">
            <v>5532</v>
          </cell>
          <cell r="E107">
            <v>34190</v>
          </cell>
          <cell r="F107" t="str">
            <v>COPPIANO FARIAS FELIX AURELIANO</v>
          </cell>
          <cell r="G107">
            <v>911613131</v>
          </cell>
          <cell r="H107">
            <v>916900637</v>
          </cell>
        </row>
        <row r="108">
          <cell r="A108" t="str">
            <v>U</v>
          </cell>
          <cell r="B108" t="str">
            <v>Ubesa</v>
          </cell>
          <cell r="C108">
            <v>600106</v>
          </cell>
          <cell r="D108" t="str">
            <v>1008</v>
          </cell>
          <cell r="E108">
            <v>27456</v>
          </cell>
          <cell r="F108" t="str">
            <v>CORDOVA CABRERA MARIA TERESA</v>
          </cell>
          <cell r="G108">
            <v>903806057</v>
          </cell>
          <cell r="H108">
            <v>65460341</v>
          </cell>
          <cell r="I108" t="str">
            <v>Sauces I  mz F31 v-14</v>
          </cell>
          <cell r="J108" t="str">
            <v>236-536</v>
          </cell>
        </row>
        <row r="109">
          <cell r="A109" t="str">
            <v>U</v>
          </cell>
          <cell r="B109" t="str">
            <v>Ubesa</v>
          </cell>
          <cell r="C109">
            <v>200106</v>
          </cell>
          <cell r="D109" t="str">
            <v>2268</v>
          </cell>
          <cell r="E109">
            <v>33246</v>
          </cell>
          <cell r="F109" t="str">
            <v>CORONADO CARRANZA MOISES ALBERTO</v>
          </cell>
          <cell r="G109">
            <v>702312810</v>
          </cell>
          <cell r="H109">
            <v>87681070</v>
          </cell>
        </row>
        <row r="110">
          <cell r="A110" t="str">
            <v>U</v>
          </cell>
          <cell r="B110" t="str">
            <v>Ubesa</v>
          </cell>
          <cell r="C110">
            <v>200517</v>
          </cell>
          <cell r="D110" t="str">
            <v>1738</v>
          </cell>
          <cell r="E110">
            <v>33462</v>
          </cell>
          <cell r="F110" t="str">
            <v>CORONEL LYTUMA JORGE FERNANDO</v>
          </cell>
          <cell r="G110">
            <v>907995864</v>
          </cell>
          <cell r="H110">
            <v>0</v>
          </cell>
          <cell r="I110" t="str">
            <v>Portete y la 31</v>
          </cell>
          <cell r="J110" t="str">
            <v>462-027</v>
          </cell>
        </row>
        <row r="111">
          <cell r="A111" t="str">
            <v>U</v>
          </cell>
          <cell r="B111" t="str">
            <v>Ubesa</v>
          </cell>
          <cell r="C111">
            <v>200109</v>
          </cell>
          <cell r="D111" t="str">
            <v>1161</v>
          </cell>
          <cell r="E111">
            <v>27710</v>
          </cell>
          <cell r="F111" t="str">
            <v>CRIOLLO VILLACRES MELIDA</v>
          </cell>
          <cell r="G111">
            <v>900522947</v>
          </cell>
          <cell r="H111">
            <v>64421159</v>
          </cell>
          <cell r="I111" t="str">
            <v>Cdla. Guangala mz E11 v-5</v>
          </cell>
          <cell r="J111" t="str">
            <v>444-087</v>
          </cell>
        </row>
        <row r="112">
          <cell r="A112" t="str">
            <v>U</v>
          </cell>
          <cell r="B112" t="str">
            <v>Ubesa</v>
          </cell>
          <cell r="C112">
            <v>400103</v>
          </cell>
          <cell r="D112" t="str">
            <v>1798</v>
          </cell>
          <cell r="E112">
            <v>33705</v>
          </cell>
          <cell r="F112" t="str">
            <v>CRUZ ALVAREZ JAIME H</v>
          </cell>
          <cell r="G112">
            <v>912316114</v>
          </cell>
          <cell r="H112">
            <v>0</v>
          </cell>
        </row>
        <row r="113">
          <cell r="A113" t="str">
            <v>S</v>
          </cell>
          <cell r="B113" t="str">
            <v>Standard</v>
          </cell>
          <cell r="C113">
            <v>200101</v>
          </cell>
          <cell r="D113" t="str">
            <v>1043</v>
          </cell>
          <cell r="E113">
            <v>27708</v>
          </cell>
          <cell r="F113" t="str">
            <v>CRUZ FLORES MANUEL</v>
          </cell>
          <cell r="G113">
            <v>904919578</v>
          </cell>
          <cell r="H113">
            <v>75545006</v>
          </cell>
          <cell r="I113" t="str">
            <v>Alborada XII etapa mz.24 villa 35</v>
          </cell>
        </row>
        <row r="114">
          <cell r="A114" t="str">
            <v>P</v>
          </cell>
          <cell r="B114" t="str">
            <v>Pormar</v>
          </cell>
          <cell r="C114">
            <v>100105</v>
          </cell>
          <cell r="D114" t="str">
            <v>5036</v>
          </cell>
          <cell r="E114">
            <v>34162</v>
          </cell>
          <cell r="F114" t="str">
            <v>CUEVA VALAREZO VICTOR MANUEL</v>
          </cell>
          <cell r="G114">
            <v>701602179</v>
          </cell>
          <cell r="H114">
            <v>88610008</v>
          </cell>
        </row>
        <row r="115">
          <cell r="A115" t="str">
            <v>U</v>
          </cell>
          <cell r="B115" t="str">
            <v>Ubesa</v>
          </cell>
          <cell r="C115">
            <v>200106</v>
          </cell>
          <cell r="D115" t="str">
            <v>2259</v>
          </cell>
          <cell r="E115">
            <v>32902</v>
          </cell>
          <cell r="F115" t="str">
            <v>CUN BUSTAMANTE MANUEL</v>
          </cell>
          <cell r="G115">
            <v>702552134</v>
          </cell>
          <cell r="H115">
            <v>907100052</v>
          </cell>
          <cell r="I115" t="str">
            <v>Callejon Zamora y 10 de Agosto (Machala)</v>
          </cell>
        </row>
        <row r="116">
          <cell r="A116" t="str">
            <v>U</v>
          </cell>
          <cell r="B116" t="str">
            <v>Ubesa</v>
          </cell>
          <cell r="C116">
            <v>600111</v>
          </cell>
          <cell r="D116" t="str">
            <v>1859</v>
          </cell>
          <cell r="E116">
            <v>34160</v>
          </cell>
          <cell r="F116" t="str">
            <v>CUSIDO MACIAS WELLINGTON FRANCISCO</v>
          </cell>
          <cell r="G116">
            <v>914143169</v>
          </cell>
          <cell r="H116">
            <v>937101330</v>
          </cell>
          <cell r="I116" t="str">
            <v>Sauces IV mz 367 v - 72 A</v>
          </cell>
        </row>
        <row r="117">
          <cell r="A117" t="str">
            <v>S</v>
          </cell>
          <cell r="B117" t="str">
            <v>Standard</v>
          </cell>
          <cell r="C117">
            <v>600102</v>
          </cell>
          <cell r="D117" t="str">
            <v>1038</v>
          </cell>
          <cell r="E117">
            <v>27253</v>
          </cell>
          <cell r="F117" t="str">
            <v>DE CASTRO VIVAR GLORIA GUILLERMINA</v>
          </cell>
          <cell r="G117">
            <v>900541277</v>
          </cell>
          <cell r="H117">
            <v>69480963</v>
          </cell>
          <cell r="I117" t="str">
            <v>Alborada V etapa  mz SC2 villa 4</v>
          </cell>
          <cell r="J117" t="str">
            <v>238-520</v>
          </cell>
        </row>
        <row r="118">
          <cell r="A118" t="str">
            <v>U</v>
          </cell>
          <cell r="B118" t="str">
            <v>Ubesa</v>
          </cell>
          <cell r="C118">
            <v>200517</v>
          </cell>
          <cell r="D118" t="str">
            <v>1470</v>
          </cell>
          <cell r="E118">
            <v>31136</v>
          </cell>
          <cell r="F118" t="str">
            <v>DE LA A SORIANO JOSE</v>
          </cell>
          <cell r="G118">
            <v>908313497</v>
          </cell>
          <cell r="H118">
            <v>85620633</v>
          </cell>
          <cell r="I118" t="str">
            <v>Sauces IV - Bloques de la Marina # 4</v>
          </cell>
        </row>
        <row r="119">
          <cell r="A119" t="str">
            <v>U</v>
          </cell>
          <cell r="B119" t="str">
            <v>Ubesa</v>
          </cell>
          <cell r="C119">
            <v>200317</v>
          </cell>
          <cell r="D119" t="str">
            <v>1858</v>
          </cell>
          <cell r="E119">
            <v>34148</v>
          </cell>
          <cell r="F119" t="str">
            <v>DE LA VEGA LOPEZ AURIO</v>
          </cell>
          <cell r="G119">
            <v>500806781</v>
          </cell>
          <cell r="H119">
            <v>0</v>
          </cell>
          <cell r="I119" t="str">
            <v>Urdenor mz.210 villa 2</v>
          </cell>
        </row>
        <row r="120">
          <cell r="A120" t="str">
            <v>U</v>
          </cell>
          <cell r="B120" t="str">
            <v>Ubesa</v>
          </cell>
          <cell r="C120">
            <v>200219</v>
          </cell>
          <cell r="D120" t="str">
            <v>2257</v>
          </cell>
          <cell r="E120">
            <v>32853</v>
          </cell>
          <cell r="F120" t="str">
            <v>DELGADO ROMERO HERMAN ANTONIO</v>
          </cell>
          <cell r="G120">
            <v>701995896</v>
          </cell>
          <cell r="H120">
            <v>0</v>
          </cell>
          <cell r="I120" t="str">
            <v>10 de Agosto y 10ma Norte (Machala)</v>
          </cell>
        </row>
        <row r="121">
          <cell r="A121" t="str">
            <v>U</v>
          </cell>
          <cell r="B121" t="str">
            <v>Ubesa</v>
          </cell>
          <cell r="C121">
            <v>200106</v>
          </cell>
          <cell r="D121" t="str">
            <v>1611</v>
          </cell>
          <cell r="E121">
            <v>32713</v>
          </cell>
          <cell r="F121" t="str">
            <v>DELGADO VINTIMILLA RUBEN ANTONIO</v>
          </cell>
          <cell r="G121">
            <v>300836566</v>
          </cell>
          <cell r="H121">
            <v>0</v>
          </cell>
          <cell r="I121" t="str">
            <v>Cdla. Resto del Mundo</v>
          </cell>
        </row>
        <row r="122">
          <cell r="A122" t="str">
            <v>U</v>
          </cell>
          <cell r="B122" t="str">
            <v>Ubesa</v>
          </cell>
          <cell r="C122">
            <v>200106</v>
          </cell>
          <cell r="D122" t="str">
            <v>1719</v>
          </cell>
          <cell r="E122">
            <v>33377</v>
          </cell>
          <cell r="F122" t="str">
            <v>DIAZ CHICA EFREN HUMBERTO</v>
          </cell>
          <cell r="G122">
            <v>1201223250</v>
          </cell>
          <cell r="H122">
            <v>84581550</v>
          </cell>
          <cell r="I122" t="str">
            <v>Barrio Cristo del Consuelo</v>
          </cell>
        </row>
        <row r="123">
          <cell r="A123" t="str">
            <v>U</v>
          </cell>
          <cell r="B123" t="str">
            <v>Ubesa</v>
          </cell>
          <cell r="C123">
            <v>200106</v>
          </cell>
          <cell r="D123" t="str">
            <v>1772</v>
          </cell>
          <cell r="E123">
            <v>33581</v>
          </cell>
          <cell r="F123" t="str">
            <v>DIAZ NOBOA LARRY NORMAN</v>
          </cell>
          <cell r="G123">
            <v>910460187</v>
          </cell>
          <cell r="H123">
            <v>0</v>
          </cell>
          <cell r="I123" t="str">
            <v>Alborada I etapa mz.N villa 15</v>
          </cell>
        </row>
        <row r="124">
          <cell r="A124" t="str">
            <v>U</v>
          </cell>
          <cell r="B124" t="str">
            <v>Ubesa</v>
          </cell>
          <cell r="C124">
            <v>600111</v>
          </cell>
          <cell r="D124" t="str">
            <v>1885</v>
          </cell>
          <cell r="E124">
            <v>34456</v>
          </cell>
          <cell r="F124" t="str">
            <v>DIAZ RICAURTE MONICA</v>
          </cell>
          <cell r="G124">
            <v>910895861</v>
          </cell>
          <cell r="H124">
            <v>946900324</v>
          </cell>
          <cell r="I124" t="str">
            <v>Alborada XI mz 11 bloque  B - 103</v>
          </cell>
          <cell r="J124" t="str">
            <v>205-022</v>
          </cell>
        </row>
        <row r="125">
          <cell r="A125" t="str">
            <v>U</v>
          </cell>
          <cell r="B125" t="str">
            <v>Ubesa</v>
          </cell>
          <cell r="C125">
            <v>600106</v>
          </cell>
          <cell r="D125" t="str">
            <v>1650</v>
          </cell>
          <cell r="E125">
            <v>33025</v>
          </cell>
          <cell r="F125" t="str">
            <v>DISINTONIO MOYANO CARMEN JULIA</v>
          </cell>
          <cell r="G125">
            <v>910281427</v>
          </cell>
          <cell r="H125">
            <v>87652188</v>
          </cell>
          <cell r="I125" t="str">
            <v>Orquideas mz 66 v-54</v>
          </cell>
        </row>
        <row r="126">
          <cell r="A126" t="str">
            <v>U</v>
          </cell>
          <cell r="B126" t="str">
            <v>Ubesa</v>
          </cell>
          <cell r="C126">
            <v>600108</v>
          </cell>
          <cell r="D126" t="str">
            <v>1867</v>
          </cell>
          <cell r="E126">
            <v>34218</v>
          </cell>
          <cell r="F126" t="str">
            <v>DROUET TUTIVEN GUILLERMO HUGO</v>
          </cell>
          <cell r="G126">
            <v>905993838</v>
          </cell>
          <cell r="H126">
            <v>80561793</v>
          </cell>
          <cell r="I126" t="str">
            <v>Sauces VIII mz 472 v - 14</v>
          </cell>
          <cell r="J126" t="str">
            <v>246-137</v>
          </cell>
        </row>
        <row r="127">
          <cell r="A127" t="str">
            <v>S</v>
          </cell>
          <cell r="B127" t="str">
            <v>Standard</v>
          </cell>
          <cell r="C127">
            <v>200101</v>
          </cell>
          <cell r="D127" t="str">
            <v>1207</v>
          </cell>
          <cell r="E127">
            <v>27242</v>
          </cell>
          <cell r="F127" t="str">
            <v>ECHEVERRIA GARCIA FERNANDO</v>
          </cell>
          <cell r="G127">
            <v>903041317</v>
          </cell>
          <cell r="H127">
            <v>70440857</v>
          </cell>
          <cell r="I127" t="str">
            <v>Cdla. Guayaquil mz. 14 villa 25</v>
          </cell>
        </row>
        <row r="128">
          <cell r="A128" t="str">
            <v>M</v>
          </cell>
          <cell r="B128" t="str">
            <v>Agmaresa</v>
          </cell>
          <cell r="C128">
            <v>100105</v>
          </cell>
          <cell r="D128" t="str">
            <v>1691</v>
          </cell>
          <cell r="E128">
            <v>33252</v>
          </cell>
          <cell r="F128" t="str">
            <v>ECHEVERRIA GUERRERO LUCIA</v>
          </cell>
          <cell r="G128">
            <v>910847672</v>
          </cell>
          <cell r="H128">
            <v>906601932</v>
          </cell>
        </row>
        <row r="129">
          <cell r="A129" t="str">
            <v>T</v>
          </cell>
          <cell r="B129" t="str">
            <v>Tallán</v>
          </cell>
          <cell r="C129">
            <v>100105</v>
          </cell>
          <cell r="D129" t="str">
            <v>1673</v>
          </cell>
          <cell r="E129">
            <v>33137</v>
          </cell>
          <cell r="F129" t="str">
            <v>ECHEVERRIA MELO PEDRO DE LOS ANGEL</v>
          </cell>
          <cell r="G129">
            <v>902327857</v>
          </cell>
          <cell r="H129">
            <v>904200020</v>
          </cell>
        </row>
        <row r="130">
          <cell r="A130" t="str">
            <v>U</v>
          </cell>
          <cell r="B130" t="str">
            <v>Ubesa</v>
          </cell>
          <cell r="C130">
            <v>100101</v>
          </cell>
          <cell r="D130" t="str">
            <v>1002</v>
          </cell>
          <cell r="E130">
            <v>27548</v>
          </cell>
          <cell r="F130" t="str">
            <v>ECHEVERRIA RAMOS COLON ELOY</v>
          </cell>
          <cell r="G130">
            <v>902010073</v>
          </cell>
          <cell r="H130">
            <v>75360173</v>
          </cell>
          <cell r="I130" t="str">
            <v>Letamendi  y la 38</v>
          </cell>
          <cell r="J130" t="str">
            <v>471-930</v>
          </cell>
        </row>
        <row r="131">
          <cell r="A131" t="str">
            <v>U</v>
          </cell>
          <cell r="B131" t="str">
            <v>Ubesa</v>
          </cell>
          <cell r="C131">
            <v>600114</v>
          </cell>
          <cell r="D131" t="str">
            <v>1450</v>
          </cell>
          <cell r="E131">
            <v>30949</v>
          </cell>
          <cell r="F131" t="str">
            <v>ECHEVERRIA VILLON LUIS ALBERTO</v>
          </cell>
          <cell r="G131">
            <v>907963193</v>
          </cell>
          <cell r="H131">
            <v>84620461</v>
          </cell>
          <cell r="I131" t="str">
            <v>32o 1105 y Argentina</v>
          </cell>
          <cell r="J131" t="str">
            <v>464-573</v>
          </cell>
        </row>
        <row r="132">
          <cell r="A132" t="str">
            <v>U</v>
          </cell>
          <cell r="B132" t="str">
            <v>Ubesa</v>
          </cell>
          <cell r="C132">
            <v>600102</v>
          </cell>
          <cell r="D132" t="str">
            <v>1049</v>
          </cell>
          <cell r="E132">
            <v>27277</v>
          </cell>
          <cell r="F132" t="str">
            <v>ELIAS ASPIAZU EDITH DEL ROCIO</v>
          </cell>
          <cell r="G132">
            <v>901989389</v>
          </cell>
          <cell r="H132">
            <v>73501210</v>
          </cell>
          <cell r="I132" t="str">
            <v>Garzota mz 144 v-29</v>
          </cell>
          <cell r="J132" t="str">
            <v>240-077</v>
          </cell>
        </row>
        <row r="133">
          <cell r="A133" t="str">
            <v>U</v>
          </cell>
          <cell r="B133" t="str">
            <v>Ubesa</v>
          </cell>
          <cell r="C133">
            <v>600102</v>
          </cell>
          <cell r="D133" t="str">
            <v>1794</v>
          </cell>
          <cell r="E133">
            <v>33742</v>
          </cell>
          <cell r="F133" t="str">
            <v>ENDARA BORJA MARCELA</v>
          </cell>
          <cell r="G133">
            <v>905882494</v>
          </cell>
          <cell r="H133">
            <v>775727090</v>
          </cell>
          <cell r="I133" t="str">
            <v>Cdla. Bolivariana mz c   v-7</v>
          </cell>
          <cell r="J133" t="str">
            <v>390-275</v>
          </cell>
        </row>
        <row r="134">
          <cell r="A134" t="str">
            <v>T</v>
          </cell>
          <cell r="B134" t="str">
            <v>Tallán</v>
          </cell>
          <cell r="C134">
            <v>100105</v>
          </cell>
          <cell r="D134" t="str">
            <v>1755</v>
          </cell>
          <cell r="E134">
            <v>33490</v>
          </cell>
          <cell r="F134" t="str">
            <v>ERAZO ENRIQUEZ WASHINGTON FERNANDO</v>
          </cell>
          <cell r="G134">
            <v>907777668</v>
          </cell>
          <cell r="H134">
            <v>0</v>
          </cell>
        </row>
        <row r="135">
          <cell r="A135" t="str">
            <v>U</v>
          </cell>
          <cell r="B135" t="str">
            <v>Ubesa</v>
          </cell>
          <cell r="C135">
            <v>400105</v>
          </cell>
          <cell r="D135" t="str">
            <v>1803</v>
          </cell>
          <cell r="E135">
            <v>33769</v>
          </cell>
          <cell r="F135" t="str">
            <v>ESCOBAR MORENO LARRY MURPHY</v>
          </cell>
          <cell r="G135">
            <v>910626225</v>
          </cell>
          <cell r="H135">
            <v>87673007</v>
          </cell>
        </row>
        <row r="136">
          <cell r="A136" t="str">
            <v>U</v>
          </cell>
          <cell r="B136" t="str">
            <v>Ubesa</v>
          </cell>
          <cell r="C136">
            <v>600114</v>
          </cell>
          <cell r="D136" t="str">
            <v>1366</v>
          </cell>
          <cell r="E136">
            <v>29633</v>
          </cell>
          <cell r="F136" t="str">
            <v>ESPANA ROCA JUAN FRANCISCO</v>
          </cell>
          <cell r="G136">
            <v>907449128</v>
          </cell>
          <cell r="H136">
            <v>81603998</v>
          </cell>
          <cell r="I136" t="str">
            <v>Sauce VI mz-280 villa 14</v>
          </cell>
          <cell r="J136" t="str">
            <v>248-599</v>
          </cell>
        </row>
        <row r="137">
          <cell r="A137" t="str">
            <v>U</v>
          </cell>
          <cell r="B137" t="str">
            <v>Ubesa</v>
          </cell>
          <cell r="C137">
            <v>200517</v>
          </cell>
          <cell r="D137" t="str">
            <v>1744</v>
          </cell>
          <cell r="E137">
            <v>33461</v>
          </cell>
          <cell r="F137" t="str">
            <v>ESPIN ESPIN PABLO ELEUTERIO</v>
          </cell>
          <cell r="G137">
            <v>1200932851</v>
          </cell>
          <cell r="H137">
            <v>0</v>
          </cell>
          <cell r="I137" t="str">
            <v>Eloy Alfaro entre 5 de Junio y Garcia Moreno</v>
          </cell>
          <cell r="J137" t="str">
            <v>730-673</v>
          </cell>
        </row>
        <row r="138">
          <cell r="A138" t="str">
            <v>U</v>
          </cell>
          <cell r="B138" t="str">
            <v>Ubesa</v>
          </cell>
          <cell r="C138">
            <v>200517</v>
          </cell>
          <cell r="D138" t="str">
            <v>1744</v>
          </cell>
          <cell r="E138">
            <v>33461</v>
          </cell>
          <cell r="F138" t="str">
            <v>ESPIN ESPIN PABLO ELEUTERIO</v>
          </cell>
          <cell r="G138">
            <v>1200932851</v>
          </cell>
          <cell r="H138">
            <v>0</v>
          </cell>
          <cell r="I138" t="str">
            <v>Eloy Alfaro entre 5 de Junio y Garcia Moreno</v>
          </cell>
          <cell r="J138" t="str">
            <v>731-548</v>
          </cell>
        </row>
        <row r="139">
          <cell r="A139" t="str">
            <v>U</v>
          </cell>
          <cell r="B139" t="str">
            <v>Ubesa</v>
          </cell>
          <cell r="C139">
            <v>200106</v>
          </cell>
          <cell r="D139" t="str">
            <v>2293</v>
          </cell>
          <cell r="E139">
            <v>33973</v>
          </cell>
          <cell r="F139" t="str">
            <v>ESPINOSA TORO ROBERTO A</v>
          </cell>
          <cell r="G139">
            <v>701815532</v>
          </cell>
          <cell r="H139">
            <v>936300010</v>
          </cell>
          <cell r="I139" t="str">
            <v>10 de Agosto y Olmedo (Machala)</v>
          </cell>
        </row>
        <row r="140">
          <cell r="A140" t="str">
            <v>U</v>
          </cell>
          <cell r="B140" t="str">
            <v>Ubesa</v>
          </cell>
          <cell r="C140">
            <v>200106</v>
          </cell>
          <cell r="D140" t="str">
            <v>1694</v>
          </cell>
          <cell r="E140">
            <v>33245</v>
          </cell>
          <cell r="F140" t="str">
            <v>ESPINOZA PARRA RAUL ERNESTO</v>
          </cell>
          <cell r="G140">
            <v>908668114</v>
          </cell>
          <cell r="H140">
            <v>87610342</v>
          </cell>
          <cell r="I140" t="str">
            <v>Garcia Goyena y la 30</v>
          </cell>
          <cell r="J140" t="str">
            <v>474-844</v>
          </cell>
        </row>
        <row r="141">
          <cell r="A141" t="str">
            <v>U</v>
          </cell>
          <cell r="B141" t="str">
            <v>Ubesa</v>
          </cell>
          <cell r="C141">
            <v>400205</v>
          </cell>
          <cell r="D141" t="str">
            <v>2042</v>
          </cell>
          <cell r="E141">
            <v>28954</v>
          </cell>
          <cell r="F141" t="str">
            <v>ESPINOZA PINEDA SALVADOR LUIS</v>
          </cell>
          <cell r="G141">
            <v>701003022</v>
          </cell>
          <cell r="H141">
            <v>78581630</v>
          </cell>
        </row>
        <row r="142">
          <cell r="A142" t="str">
            <v>U</v>
          </cell>
          <cell r="B142" t="str">
            <v>Ubesa</v>
          </cell>
          <cell r="C142">
            <v>200106</v>
          </cell>
          <cell r="D142" t="str">
            <v>2218</v>
          </cell>
          <cell r="E142">
            <v>31768</v>
          </cell>
          <cell r="F142" t="str">
            <v>ESPINOZA QUILAMBAQUI RAFAEL</v>
          </cell>
          <cell r="G142">
            <v>701495939</v>
          </cell>
          <cell r="H142">
            <v>84608549</v>
          </cell>
          <cell r="I142" t="str">
            <v>Colón y Manuel Serrano (Machala)</v>
          </cell>
          <cell r="J142" t="str">
            <v>936-027</v>
          </cell>
        </row>
        <row r="143">
          <cell r="A143" t="str">
            <v>U</v>
          </cell>
          <cell r="B143" t="str">
            <v>Ubesa</v>
          </cell>
          <cell r="C143">
            <v>200219</v>
          </cell>
          <cell r="D143" t="str">
            <v>2152</v>
          </cell>
          <cell r="E143">
            <v>27556</v>
          </cell>
          <cell r="F143" t="str">
            <v>ESPINOZA VELEZ LUIS BOLIVAR</v>
          </cell>
          <cell r="G143">
            <v>901952622</v>
          </cell>
          <cell r="H143">
            <v>65430533</v>
          </cell>
        </row>
        <row r="144">
          <cell r="A144" t="str">
            <v>U</v>
          </cell>
          <cell r="B144" t="str">
            <v>Ubesa</v>
          </cell>
          <cell r="C144">
            <v>400103</v>
          </cell>
          <cell r="D144" t="str">
            <v>1263</v>
          </cell>
          <cell r="E144">
            <v>27391</v>
          </cell>
          <cell r="F144" t="str">
            <v>ESPINOZA VILLAMARIN RAMON FELIPE</v>
          </cell>
          <cell r="G144">
            <v>903805976</v>
          </cell>
          <cell r="H144">
            <v>71490782</v>
          </cell>
        </row>
        <row r="145">
          <cell r="A145" t="str">
            <v>U</v>
          </cell>
          <cell r="B145" t="str">
            <v>Ubesa</v>
          </cell>
          <cell r="C145">
            <v>200106</v>
          </cell>
          <cell r="D145" t="str">
            <v>2221</v>
          </cell>
          <cell r="E145">
            <v>31880</v>
          </cell>
          <cell r="F145" t="str">
            <v>EUGENIO RODRIGUEZ ISIDRO AMADOR</v>
          </cell>
          <cell r="G145">
            <v>905192415</v>
          </cell>
          <cell r="H145">
            <v>87530004</v>
          </cell>
          <cell r="I145" t="str">
            <v>Coop. de Vivienda San Jacinto (Balao)</v>
          </cell>
        </row>
        <row r="146">
          <cell r="A146" t="str">
            <v>U</v>
          </cell>
          <cell r="B146" t="str">
            <v>Ubesa</v>
          </cell>
          <cell r="C146">
            <v>200517</v>
          </cell>
          <cell r="D146" t="str">
            <v>1432</v>
          </cell>
          <cell r="E146">
            <v>30346</v>
          </cell>
          <cell r="F146" t="str">
            <v>FABRE CARRASCO SILVIA MARITZA</v>
          </cell>
          <cell r="G146">
            <v>1201638770</v>
          </cell>
          <cell r="H146">
            <v>0</v>
          </cell>
          <cell r="I146" t="str">
            <v>Flores y 5 de Junio # 405</v>
          </cell>
          <cell r="J146" t="str">
            <v>730-668</v>
          </cell>
        </row>
        <row r="147">
          <cell r="A147" t="str">
            <v>E</v>
          </cell>
          <cell r="B147" t="str">
            <v>Tecnielec</v>
          </cell>
          <cell r="C147">
            <v>100105</v>
          </cell>
          <cell r="D147" t="str">
            <v>4037</v>
          </cell>
          <cell r="E147">
            <v>34141</v>
          </cell>
          <cell r="F147" t="str">
            <v>FAJARDO BELTRAN EMILIO ARTURO</v>
          </cell>
          <cell r="G147">
            <v>915706030</v>
          </cell>
          <cell r="H147">
            <v>0</v>
          </cell>
        </row>
        <row r="148">
          <cell r="A148" t="str">
            <v>U</v>
          </cell>
          <cell r="B148" t="str">
            <v>Ubesa</v>
          </cell>
          <cell r="C148">
            <v>200517</v>
          </cell>
          <cell r="D148" t="str">
            <v>1499</v>
          </cell>
          <cell r="E148">
            <v>31651</v>
          </cell>
          <cell r="F148" t="str">
            <v>FALCONI MONTALVAN CARLOS</v>
          </cell>
          <cell r="G148">
            <v>1201025986</v>
          </cell>
          <cell r="H148">
            <v>0</v>
          </cell>
        </row>
        <row r="149">
          <cell r="A149" t="str">
            <v>U</v>
          </cell>
          <cell r="B149" t="str">
            <v>Ubesa</v>
          </cell>
          <cell r="C149">
            <v>300202</v>
          </cell>
          <cell r="D149" t="str">
            <v>2161</v>
          </cell>
          <cell r="E149">
            <v>23822</v>
          </cell>
          <cell r="F149" t="str">
            <v>FALQUEZ ZAMBRANO ANTONIO XAVIER</v>
          </cell>
          <cell r="G149">
            <v>902964263</v>
          </cell>
          <cell r="H149">
            <v>62440217</v>
          </cell>
          <cell r="I149" t="str">
            <v>Arizaga # 132 (Machala)</v>
          </cell>
          <cell r="J149" t="str">
            <v>921-240</v>
          </cell>
        </row>
        <row r="150">
          <cell r="A150" t="str">
            <v>U</v>
          </cell>
          <cell r="B150" t="str">
            <v>Ubesa</v>
          </cell>
          <cell r="C150">
            <v>200106</v>
          </cell>
          <cell r="D150" t="str">
            <v>2205</v>
          </cell>
          <cell r="E150">
            <v>30962</v>
          </cell>
          <cell r="F150" t="str">
            <v>FARES SALAZAR JAIME ALFONSO</v>
          </cell>
          <cell r="G150">
            <v>701953267</v>
          </cell>
          <cell r="H150">
            <v>84642837</v>
          </cell>
          <cell r="I150" t="str">
            <v>Kleber Franco y Napoleón Mera (Machala)</v>
          </cell>
        </row>
        <row r="151">
          <cell r="A151" t="str">
            <v>U</v>
          </cell>
          <cell r="B151" t="str">
            <v>Ubesa</v>
          </cell>
          <cell r="C151">
            <v>700102</v>
          </cell>
          <cell r="D151" t="str">
            <v>1029</v>
          </cell>
          <cell r="E151">
            <v>28793</v>
          </cell>
          <cell r="F151" t="str">
            <v>FEIJOO AGUILAR CARLOS</v>
          </cell>
          <cell r="G151">
            <v>905302295</v>
          </cell>
          <cell r="H151">
            <v>72541319</v>
          </cell>
          <cell r="I151" t="str">
            <v>Alborada XIV mz 5 villa 30</v>
          </cell>
          <cell r="J151" t="str">
            <v>210-877</v>
          </cell>
        </row>
        <row r="152">
          <cell r="A152" t="str">
            <v>U</v>
          </cell>
          <cell r="B152" t="str">
            <v>Ubesa</v>
          </cell>
          <cell r="C152">
            <v>700102</v>
          </cell>
          <cell r="D152" t="str">
            <v>1201</v>
          </cell>
          <cell r="E152">
            <v>28877</v>
          </cell>
          <cell r="F152" t="str">
            <v>FEIJOO FEIJOO VICTOR ENRIQUE</v>
          </cell>
          <cell r="G152">
            <v>700179104</v>
          </cell>
          <cell r="H152">
            <v>79470097</v>
          </cell>
          <cell r="I152" t="str">
            <v>Urbasur</v>
          </cell>
        </row>
        <row r="153">
          <cell r="A153" t="str">
            <v>U</v>
          </cell>
          <cell r="B153" t="str">
            <v>Ubesa</v>
          </cell>
          <cell r="C153">
            <v>200101</v>
          </cell>
          <cell r="D153" t="str">
            <v>1670</v>
          </cell>
          <cell r="E153">
            <v>33105</v>
          </cell>
          <cell r="F153" t="str">
            <v>FERNANDEZ URGILES JULIO</v>
          </cell>
          <cell r="G153">
            <v>907968184</v>
          </cell>
          <cell r="H153">
            <v>82620017</v>
          </cell>
          <cell r="I153" t="str">
            <v>Coop. San Eduardo mz. Q villa 23</v>
          </cell>
        </row>
        <row r="154">
          <cell r="A154" t="str">
            <v>U</v>
          </cell>
          <cell r="B154" t="str">
            <v>Ubesa</v>
          </cell>
          <cell r="C154">
            <v>200106</v>
          </cell>
          <cell r="D154" t="str">
            <v>2231</v>
          </cell>
          <cell r="E154">
            <v>31936</v>
          </cell>
          <cell r="F154" t="str">
            <v>FIGUEROA SAMANIEGO GERMAN ALBERTO</v>
          </cell>
          <cell r="G154">
            <v>701485203</v>
          </cell>
          <cell r="H154">
            <v>84602165</v>
          </cell>
          <cell r="I154" t="str">
            <v>6ta. Oeste y Eloy Alfaro (Machala)</v>
          </cell>
          <cell r="J154" t="str">
            <v>922-222</v>
          </cell>
        </row>
        <row r="155">
          <cell r="A155" t="str">
            <v>U</v>
          </cell>
          <cell r="B155" t="str">
            <v>Ubesa</v>
          </cell>
          <cell r="C155">
            <v>200517</v>
          </cell>
          <cell r="D155" t="str">
            <v>1809</v>
          </cell>
          <cell r="E155">
            <v>33771</v>
          </cell>
          <cell r="F155" t="str">
            <v>FLORENCIA GORDILLO CARLOS ALBERTO</v>
          </cell>
          <cell r="G155">
            <v>909017253</v>
          </cell>
          <cell r="H155">
            <v>0</v>
          </cell>
          <cell r="I155" t="str">
            <v>Calle "F" entre 6 de Marzo y Bogota</v>
          </cell>
          <cell r="J155" t="str">
            <v>448-591</v>
          </cell>
        </row>
        <row r="156">
          <cell r="A156" t="str">
            <v>U</v>
          </cell>
          <cell r="B156" t="str">
            <v>Ubesa</v>
          </cell>
          <cell r="C156">
            <v>200517</v>
          </cell>
          <cell r="D156" t="str">
            <v>1587</v>
          </cell>
          <cell r="E156">
            <v>32566</v>
          </cell>
          <cell r="F156" t="str">
            <v>FREIRE PONTON MAURO EDILBERTO</v>
          </cell>
          <cell r="G156">
            <v>700718257</v>
          </cell>
          <cell r="H156">
            <v>73512187</v>
          </cell>
        </row>
        <row r="157">
          <cell r="A157" t="str">
            <v>U</v>
          </cell>
          <cell r="B157" t="str">
            <v>Ubesa</v>
          </cell>
          <cell r="C157">
            <v>200106</v>
          </cell>
          <cell r="D157" t="str">
            <v>1632</v>
          </cell>
          <cell r="E157">
            <v>32882</v>
          </cell>
          <cell r="F157" t="str">
            <v>FREIRE RODRIGUEZ JOSE</v>
          </cell>
          <cell r="G157">
            <v>1802192193</v>
          </cell>
          <cell r="H157">
            <v>0</v>
          </cell>
          <cell r="I157" t="str">
            <v>Ave. 8 de Abril y calle 11 (El Triunfo)</v>
          </cell>
        </row>
        <row r="158">
          <cell r="A158" t="str">
            <v>U</v>
          </cell>
          <cell r="B158" t="str">
            <v>Ubesa</v>
          </cell>
          <cell r="C158">
            <v>200106</v>
          </cell>
          <cell r="D158" t="str">
            <v>2270</v>
          </cell>
          <cell r="E158">
            <v>33312</v>
          </cell>
          <cell r="F158" t="str">
            <v>FREIRE SANCHEZ CARLOS</v>
          </cell>
          <cell r="G158">
            <v>702247248</v>
          </cell>
          <cell r="H158">
            <v>87660018</v>
          </cell>
          <cell r="I158" t="str">
            <v>Callejón C mz. 71 - Barrio Patria Nueva (Machala)</v>
          </cell>
        </row>
        <row r="159">
          <cell r="A159" t="str">
            <v>S</v>
          </cell>
          <cell r="B159" t="str">
            <v>Standard</v>
          </cell>
          <cell r="C159">
            <v>600102</v>
          </cell>
          <cell r="D159" t="str">
            <v>1027</v>
          </cell>
          <cell r="E159">
            <v>27588</v>
          </cell>
          <cell r="F159" t="str">
            <v>FUENTES CHOES MANUEL</v>
          </cell>
          <cell r="G159">
            <v>900724048</v>
          </cell>
          <cell r="H159">
            <v>59420138</v>
          </cell>
        </row>
        <row r="160">
          <cell r="A160" t="str">
            <v>U</v>
          </cell>
          <cell r="B160" t="str">
            <v>Ubesa</v>
          </cell>
          <cell r="C160">
            <v>400101</v>
          </cell>
          <cell r="D160" t="str">
            <v>0907</v>
          </cell>
          <cell r="E160">
            <v>34120</v>
          </cell>
          <cell r="F160" t="str">
            <v>FUENTES FAUSTO</v>
          </cell>
          <cell r="G160">
            <v>901643767</v>
          </cell>
          <cell r="H160">
            <v>633901130</v>
          </cell>
        </row>
        <row r="161">
          <cell r="A161" t="str">
            <v>P</v>
          </cell>
          <cell r="B161" t="str">
            <v>Pormar</v>
          </cell>
          <cell r="C161">
            <v>100105</v>
          </cell>
          <cell r="D161" t="str">
            <v>5025</v>
          </cell>
          <cell r="E161">
            <v>33021</v>
          </cell>
          <cell r="F161" t="str">
            <v>FUENTES LOOR ACNE ANTONIO</v>
          </cell>
          <cell r="G161">
            <v>912310414</v>
          </cell>
          <cell r="H161">
            <v>0</v>
          </cell>
        </row>
        <row r="162">
          <cell r="A162" t="str">
            <v>U</v>
          </cell>
          <cell r="B162" t="str">
            <v>Ubesa</v>
          </cell>
          <cell r="C162">
            <v>200219</v>
          </cell>
          <cell r="D162" t="str">
            <v>1792</v>
          </cell>
          <cell r="E162">
            <v>33686</v>
          </cell>
          <cell r="F162" t="str">
            <v>GALARZA MOLINA LUIS ERNESTO</v>
          </cell>
          <cell r="G162">
            <v>102108370</v>
          </cell>
          <cell r="H162">
            <v>16802449</v>
          </cell>
          <cell r="I162" t="str">
            <v>Guabo y 10 de Agosto (Machala)</v>
          </cell>
        </row>
        <row r="163">
          <cell r="A163" t="str">
            <v>F</v>
          </cell>
          <cell r="B163" t="str">
            <v>Friocont</v>
          </cell>
          <cell r="C163">
            <v>100105</v>
          </cell>
          <cell r="D163" t="str">
            <v>4505</v>
          </cell>
          <cell r="E163">
            <v>32484</v>
          </cell>
          <cell r="F163" t="str">
            <v>GALARZA VELEZ HECTOR</v>
          </cell>
          <cell r="G163">
            <v>906524731</v>
          </cell>
          <cell r="H163">
            <v>77571750</v>
          </cell>
        </row>
        <row r="164">
          <cell r="A164" t="str">
            <v>U</v>
          </cell>
          <cell r="B164" t="str">
            <v>Ubesa</v>
          </cell>
          <cell r="C164">
            <v>600108</v>
          </cell>
          <cell r="D164" t="str">
            <v>1128</v>
          </cell>
          <cell r="E164">
            <v>28408</v>
          </cell>
          <cell r="F164" t="str">
            <v>GALLEGOS CHALEN FELIX</v>
          </cell>
          <cell r="G164">
            <v>904594660</v>
          </cell>
          <cell r="H164">
            <v>75531566</v>
          </cell>
          <cell r="I164" t="str">
            <v>Guangala mz E - 46 v- 22</v>
          </cell>
          <cell r="J164" t="str">
            <v>441-368</v>
          </cell>
        </row>
        <row r="165">
          <cell r="A165" t="str">
            <v>U</v>
          </cell>
          <cell r="B165" t="str">
            <v>Ubesa</v>
          </cell>
          <cell r="C165">
            <v>300202</v>
          </cell>
          <cell r="D165" t="str">
            <v>1834</v>
          </cell>
          <cell r="E165">
            <v>34335</v>
          </cell>
          <cell r="F165" t="str">
            <v>GANCHOZO ANDRADE WASHINGTON NARCISO</v>
          </cell>
          <cell r="G165">
            <v>1200395521</v>
          </cell>
          <cell r="H165">
            <v>77591446</v>
          </cell>
          <cell r="I165" t="str">
            <v>Argentina # 2403 y Lizardo García</v>
          </cell>
        </row>
        <row r="166">
          <cell r="A166" t="str">
            <v>T</v>
          </cell>
          <cell r="B166" t="str">
            <v>Tallán</v>
          </cell>
          <cell r="C166">
            <v>100105</v>
          </cell>
          <cell r="D166" t="str">
            <v>5030</v>
          </cell>
          <cell r="E166">
            <v>33219</v>
          </cell>
          <cell r="F166" t="str">
            <v>GARCIA BAIDAL JAIME ISAIAS</v>
          </cell>
          <cell r="G166">
            <v>909139826</v>
          </cell>
          <cell r="H166">
            <v>0</v>
          </cell>
        </row>
        <row r="167">
          <cell r="A167" t="str">
            <v>U</v>
          </cell>
          <cell r="B167" t="str">
            <v>Ubesa</v>
          </cell>
          <cell r="C167">
            <v>400103</v>
          </cell>
          <cell r="D167" t="str">
            <v>1790</v>
          </cell>
          <cell r="E167">
            <v>33667</v>
          </cell>
          <cell r="F167" t="str">
            <v>GARCIA CABRERA GABRIEL</v>
          </cell>
          <cell r="G167">
            <v>909606030</v>
          </cell>
          <cell r="H167">
            <v>404040404</v>
          </cell>
        </row>
        <row r="168">
          <cell r="A168" t="str">
            <v>U</v>
          </cell>
          <cell r="B168" t="str">
            <v>Ubesa</v>
          </cell>
          <cell r="C168">
            <v>200109</v>
          </cell>
          <cell r="D168" t="str">
            <v>1801</v>
          </cell>
          <cell r="E168">
            <v>33749</v>
          </cell>
          <cell r="F168" t="str">
            <v>GAVILANEZ PERALTA ROLANDO</v>
          </cell>
          <cell r="G168">
            <v>910737444</v>
          </cell>
          <cell r="H168">
            <v>936801184</v>
          </cell>
        </row>
        <row r="169">
          <cell r="A169" t="str">
            <v>S</v>
          </cell>
          <cell r="B169" t="str">
            <v>Standard</v>
          </cell>
          <cell r="C169">
            <v>200101</v>
          </cell>
          <cell r="D169" t="str">
            <v>1211</v>
          </cell>
          <cell r="E169">
            <v>27211</v>
          </cell>
          <cell r="F169" t="str">
            <v>GIL MUECKAY JOSE ENRIQUE</v>
          </cell>
          <cell r="G169">
            <v>903173185</v>
          </cell>
          <cell r="H169">
            <v>74410420</v>
          </cell>
          <cell r="I169" t="str">
            <v>Alborada IX etapa mz.905 villa 1</v>
          </cell>
          <cell r="J169" t="str">
            <v>274-432</v>
          </cell>
        </row>
        <row r="170">
          <cell r="A170" t="str">
            <v>U</v>
          </cell>
          <cell r="B170" t="str">
            <v>Ubesa</v>
          </cell>
          <cell r="C170">
            <v>400110</v>
          </cell>
          <cell r="D170" t="str">
            <v>1677</v>
          </cell>
          <cell r="E170">
            <v>33175</v>
          </cell>
          <cell r="F170" t="str">
            <v>GILCES CEVALLOS JOSE GABRIEL</v>
          </cell>
          <cell r="G170">
            <v>907995948</v>
          </cell>
          <cell r="H170">
            <v>81616629</v>
          </cell>
        </row>
        <row r="171">
          <cell r="A171" t="str">
            <v>U</v>
          </cell>
          <cell r="B171" t="str">
            <v>Ubesa</v>
          </cell>
          <cell r="C171">
            <v>400103</v>
          </cell>
          <cell r="D171" t="str">
            <v>1746</v>
          </cell>
          <cell r="E171">
            <v>33461</v>
          </cell>
          <cell r="F171" t="str">
            <v>GOMEZ BRIONES ADOLFO ANTONIO</v>
          </cell>
          <cell r="G171">
            <v>905668349</v>
          </cell>
          <cell r="H171">
            <v>72561045</v>
          </cell>
        </row>
        <row r="172">
          <cell r="A172" t="str">
            <v>U</v>
          </cell>
          <cell r="B172" t="str">
            <v>Ubesa</v>
          </cell>
          <cell r="C172">
            <v>200219</v>
          </cell>
          <cell r="D172" t="str">
            <v>1789</v>
          </cell>
          <cell r="E172">
            <v>33667</v>
          </cell>
          <cell r="F172" t="str">
            <v>GOMEZ NEVAREZ PABLO ANIBAL</v>
          </cell>
          <cell r="G172">
            <v>910143924</v>
          </cell>
          <cell r="H172">
            <v>4040404</v>
          </cell>
          <cell r="I172" t="str">
            <v>Pichincha y Napoleón Merca (Machala)</v>
          </cell>
          <cell r="J172" t="str">
            <v>932-477</v>
          </cell>
        </row>
        <row r="173">
          <cell r="A173" t="str">
            <v>U</v>
          </cell>
          <cell r="B173" t="str">
            <v>Ubesa</v>
          </cell>
          <cell r="C173">
            <v>200101</v>
          </cell>
          <cell r="D173" t="str">
            <v>1589</v>
          </cell>
          <cell r="E173">
            <v>32568</v>
          </cell>
          <cell r="F173" t="str">
            <v>GONZALEZ BAZAN JUAN ARMANDO</v>
          </cell>
          <cell r="G173">
            <v>902261155</v>
          </cell>
          <cell r="H173">
            <v>78531259</v>
          </cell>
          <cell r="I173" t="str">
            <v>Cdla. Panorama conj H v-16</v>
          </cell>
          <cell r="J173" t="str">
            <v>805-934</v>
          </cell>
        </row>
        <row r="174">
          <cell r="A174" t="str">
            <v>U</v>
          </cell>
          <cell r="B174" t="str">
            <v>Ubesa</v>
          </cell>
          <cell r="C174">
            <v>600102</v>
          </cell>
          <cell r="D174" t="str">
            <v>1474</v>
          </cell>
          <cell r="E174">
            <v>31208</v>
          </cell>
          <cell r="F174" t="str">
            <v>GONZALEZ GONZALEZ FRANCISCO</v>
          </cell>
          <cell r="G174">
            <v>907569719</v>
          </cell>
          <cell r="H174">
            <v>85600540</v>
          </cell>
          <cell r="I174" t="str">
            <v>Orquideas mz 66 v-54</v>
          </cell>
        </row>
        <row r="175">
          <cell r="A175" t="str">
            <v>U</v>
          </cell>
          <cell r="B175" t="str">
            <v>Ubesa</v>
          </cell>
          <cell r="C175">
            <v>600205</v>
          </cell>
          <cell r="D175" t="str">
            <v>2026</v>
          </cell>
          <cell r="E175">
            <v>28099</v>
          </cell>
          <cell r="F175" t="str">
            <v>GONZALEZ GONZALEZ LUIS ANTONIO</v>
          </cell>
          <cell r="G175">
            <v>1703635381</v>
          </cell>
          <cell r="H175">
            <v>76523291</v>
          </cell>
          <cell r="I175" t="str">
            <v>Calle Cuba - Barrio Urdesa Este (Machala)</v>
          </cell>
        </row>
        <row r="176">
          <cell r="A176" t="str">
            <v>U</v>
          </cell>
          <cell r="B176" t="str">
            <v>Ubesa</v>
          </cell>
          <cell r="C176">
            <v>200106</v>
          </cell>
          <cell r="D176" t="str">
            <v>1766</v>
          </cell>
          <cell r="E176">
            <v>33539</v>
          </cell>
          <cell r="F176" t="str">
            <v>GONZALEZ VERA JORGE</v>
          </cell>
          <cell r="G176">
            <v>300929791</v>
          </cell>
          <cell r="H176">
            <v>0</v>
          </cell>
          <cell r="I176" t="str">
            <v>Recinto Rancho Grande</v>
          </cell>
        </row>
        <row r="177">
          <cell r="A177" t="str">
            <v>U</v>
          </cell>
          <cell r="B177" t="str">
            <v>Ubesa</v>
          </cell>
          <cell r="C177">
            <v>700102</v>
          </cell>
          <cell r="D177" t="str">
            <v>1136</v>
          </cell>
          <cell r="E177">
            <v>27449</v>
          </cell>
          <cell r="F177" t="str">
            <v>GONZALEZ ZAMBRANO JORGE</v>
          </cell>
          <cell r="G177">
            <v>905171864</v>
          </cell>
          <cell r="H177">
            <v>74551842</v>
          </cell>
          <cell r="I177" t="str">
            <v>Sauces II mz 62 villa 11</v>
          </cell>
          <cell r="J177" t="str">
            <v>236-125</v>
          </cell>
        </row>
        <row r="178">
          <cell r="A178" t="str">
            <v>U</v>
          </cell>
          <cell r="B178" t="str">
            <v>Ubesa</v>
          </cell>
          <cell r="C178">
            <v>700102</v>
          </cell>
          <cell r="D178" t="str">
            <v>1136</v>
          </cell>
          <cell r="E178">
            <v>27449</v>
          </cell>
          <cell r="F178" t="str">
            <v>GONZALEZ ZAMBRANO JORGE</v>
          </cell>
          <cell r="G178">
            <v>905171864</v>
          </cell>
          <cell r="H178">
            <v>74551842</v>
          </cell>
          <cell r="I178" t="str">
            <v>Sauces II mz 62 villa 11</v>
          </cell>
          <cell r="J178" t="str">
            <v>430-428</v>
          </cell>
        </row>
        <row r="179">
          <cell r="A179" t="str">
            <v>U</v>
          </cell>
          <cell r="B179" t="str">
            <v>Ubesa</v>
          </cell>
          <cell r="C179">
            <v>400106</v>
          </cell>
          <cell r="D179" t="str">
            <v>1270</v>
          </cell>
          <cell r="E179">
            <v>24664</v>
          </cell>
          <cell r="F179" t="str">
            <v>GORDILLO MUNOZ JOSE BOLIVAR</v>
          </cell>
          <cell r="G179">
            <v>900097890</v>
          </cell>
          <cell r="H179">
            <v>67430950</v>
          </cell>
        </row>
        <row r="180">
          <cell r="A180" t="str">
            <v>U</v>
          </cell>
          <cell r="B180" t="str">
            <v>Ubesa</v>
          </cell>
          <cell r="C180">
            <v>400110</v>
          </cell>
          <cell r="D180" t="str">
            <v>1880</v>
          </cell>
          <cell r="E180">
            <v>34393</v>
          </cell>
          <cell r="F180" t="str">
            <v>GOROZABEL CEDENO JORGE</v>
          </cell>
          <cell r="G180">
            <v>910817493</v>
          </cell>
          <cell r="H180">
            <v>896801391</v>
          </cell>
        </row>
        <row r="181">
          <cell r="A181" t="str">
            <v>U</v>
          </cell>
          <cell r="B181" t="str">
            <v>Ubesa</v>
          </cell>
          <cell r="C181">
            <v>600114</v>
          </cell>
          <cell r="D181" t="str">
            <v>1829</v>
          </cell>
          <cell r="E181">
            <v>33882</v>
          </cell>
          <cell r="F181" t="str">
            <v>GOYA NIVELA ARTURO H</v>
          </cell>
          <cell r="G181">
            <v>1707205447</v>
          </cell>
          <cell r="H181">
            <v>856201172</v>
          </cell>
          <cell r="I181" t="str">
            <v>Camilo  Destruje  2019 y Carchi</v>
          </cell>
          <cell r="J181" t="str">
            <v>511-297</v>
          </cell>
        </row>
        <row r="182">
          <cell r="A182" t="str">
            <v>U</v>
          </cell>
          <cell r="B182" t="str">
            <v>Ubesa</v>
          </cell>
          <cell r="C182">
            <v>200106</v>
          </cell>
          <cell r="D182" t="str">
            <v>1895</v>
          </cell>
          <cell r="E182">
            <v>34533</v>
          </cell>
          <cell r="F182" t="str">
            <v>GUAITARA GUAITARA VICTOR</v>
          </cell>
          <cell r="G182">
            <v>1802556595</v>
          </cell>
          <cell r="H182">
            <v>0</v>
          </cell>
          <cell r="I182" t="str">
            <v>Av. 9 de Octubre y Jaime Roldos (El Triunfo)</v>
          </cell>
        </row>
        <row r="183">
          <cell r="A183" t="str">
            <v>E</v>
          </cell>
          <cell r="B183" t="str">
            <v>Tecnielec</v>
          </cell>
          <cell r="C183">
            <v>100105</v>
          </cell>
          <cell r="D183" t="str">
            <v>1750</v>
          </cell>
          <cell r="E183">
            <v>33490</v>
          </cell>
          <cell r="F183" t="str">
            <v>GUALES DUMES SIMON GEOVANNY</v>
          </cell>
          <cell r="G183">
            <v>911065548</v>
          </cell>
          <cell r="H183">
            <v>0</v>
          </cell>
        </row>
        <row r="184">
          <cell r="A184" t="str">
            <v>U</v>
          </cell>
          <cell r="B184" t="str">
            <v>Ubesa</v>
          </cell>
          <cell r="C184">
            <v>200106</v>
          </cell>
          <cell r="D184" t="str">
            <v>2222</v>
          </cell>
          <cell r="E184">
            <v>31880</v>
          </cell>
          <cell r="F184" t="str">
            <v>GUAMAN RAMIREZ CRISTOBAL DE JESUS</v>
          </cell>
          <cell r="G184">
            <v>700992480</v>
          </cell>
          <cell r="H184">
            <v>87550016</v>
          </cell>
          <cell r="I184" t="str">
            <v>23 de Abril y callejón 1ro. B-Norte (Machala)</v>
          </cell>
        </row>
        <row r="185">
          <cell r="A185" t="str">
            <v>U</v>
          </cell>
          <cell r="B185" t="str">
            <v>Ubesa</v>
          </cell>
          <cell r="C185">
            <v>600107</v>
          </cell>
          <cell r="D185" t="str">
            <v>1847</v>
          </cell>
          <cell r="E185">
            <v>34060</v>
          </cell>
          <cell r="F185" t="str">
            <v>GUERRERO ALARCON MARIA DEL CARMEN</v>
          </cell>
          <cell r="G185">
            <v>911398618</v>
          </cell>
          <cell r="H185">
            <v>937301209</v>
          </cell>
          <cell r="I185" t="str">
            <v>Ciudad. La FAE mz 19 v - 5</v>
          </cell>
          <cell r="J185" t="str">
            <v>392-885</v>
          </cell>
        </row>
        <row r="186">
          <cell r="A186" t="str">
            <v>P</v>
          </cell>
          <cell r="B186" t="str">
            <v>Pormar</v>
          </cell>
          <cell r="C186">
            <v>100105</v>
          </cell>
          <cell r="D186" t="str">
            <v>1492</v>
          </cell>
          <cell r="E186">
            <v>34543</v>
          </cell>
          <cell r="F186" t="str">
            <v>GUERRERO HINOJOSA BENJAMIN</v>
          </cell>
          <cell r="G186">
            <v>906027081</v>
          </cell>
          <cell r="H186">
            <v>86570066</v>
          </cell>
        </row>
        <row r="187">
          <cell r="A187" t="str">
            <v>U</v>
          </cell>
          <cell r="B187" t="str">
            <v>Ubesa</v>
          </cell>
          <cell r="C187">
            <v>200219</v>
          </cell>
          <cell r="D187" t="str">
            <v>2253</v>
          </cell>
          <cell r="E187">
            <v>32671</v>
          </cell>
          <cell r="F187" t="str">
            <v>GUERRERO REYES EUGENIO DOSITEO</v>
          </cell>
          <cell r="G187">
            <v>701233884</v>
          </cell>
          <cell r="H187">
            <v>84598619</v>
          </cell>
          <cell r="I187" t="str">
            <v>9na. Oeste entre Loja y Boyaca (Machala)</v>
          </cell>
        </row>
        <row r="188">
          <cell r="A188" t="str">
            <v>M</v>
          </cell>
          <cell r="B188" t="str">
            <v>Agmaresa</v>
          </cell>
          <cell r="C188">
            <v>100105</v>
          </cell>
          <cell r="D188" t="str">
            <v>1713</v>
          </cell>
          <cell r="E188">
            <v>33343</v>
          </cell>
          <cell r="F188" t="str">
            <v>GUERRERO VALLEJO DUVAN</v>
          </cell>
          <cell r="G188">
            <v>910739721</v>
          </cell>
          <cell r="H188">
            <v>0</v>
          </cell>
        </row>
        <row r="189">
          <cell r="A189" t="str">
            <v>U</v>
          </cell>
          <cell r="B189" t="str">
            <v>Ubesa</v>
          </cell>
          <cell r="C189">
            <v>600104</v>
          </cell>
          <cell r="D189" t="str">
            <v>1420</v>
          </cell>
          <cell r="E189">
            <v>30193</v>
          </cell>
          <cell r="F189" t="str">
            <v>GUEVARA BANCHON JENNY</v>
          </cell>
          <cell r="G189">
            <v>907064067</v>
          </cell>
          <cell r="H189">
            <v>79594280</v>
          </cell>
          <cell r="I189" t="str">
            <v xml:space="preserve">Guayacanes mz 87 v-16 </v>
          </cell>
        </row>
        <row r="190">
          <cell r="A190" t="str">
            <v>U</v>
          </cell>
          <cell r="B190" t="str">
            <v>Ubesa</v>
          </cell>
          <cell r="C190">
            <v>400106</v>
          </cell>
          <cell r="D190" t="str">
            <v>1101</v>
          </cell>
          <cell r="E190">
            <v>29249</v>
          </cell>
          <cell r="F190" t="str">
            <v>GUEVARA BETANCOURT MARIA</v>
          </cell>
          <cell r="G190">
            <v>1200767083</v>
          </cell>
          <cell r="H190">
            <v>73552286</v>
          </cell>
          <cell r="I190" t="str">
            <v>Cdla. Bellavista mz 7 v-15</v>
          </cell>
          <cell r="J190" t="str">
            <v>206-903</v>
          </cell>
        </row>
        <row r="191">
          <cell r="A191" t="str">
            <v>U</v>
          </cell>
          <cell r="B191" t="str">
            <v>Ubesa</v>
          </cell>
          <cell r="C191">
            <v>300302</v>
          </cell>
          <cell r="D191" t="str">
            <v>1591</v>
          </cell>
          <cell r="E191">
            <v>32566</v>
          </cell>
          <cell r="F191" t="str">
            <v>GUEVARA BETANCOURT VICENTE</v>
          </cell>
          <cell r="G191">
            <v>910090802</v>
          </cell>
          <cell r="H191">
            <v>86640298</v>
          </cell>
        </row>
        <row r="192">
          <cell r="A192" t="str">
            <v>U</v>
          </cell>
          <cell r="B192" t="str">
            <v>Ubesa</v>
          </cell>
          <cell r="C192">
            <v>200517</v>
          </cell>
          <cell r="D192" t="str">
            <v>1860</v>
          </cell>
          <cell r="E192">
            <v>34140</v>
          </cell>
          <cell r="F192" t="str">
            <v>HAZ MORENO CARLOS ALBERTO</v>
          </cell>
          <cell r="G192">
            <v>1201905476</v>
          </cell>
          <cell r="H192">
            <v>936400708</v>
          </cell>
        </row>
        <row r="193">
          <cell r="A193" t="str">
            <v>U</v>
          </cell>
          <cell r="B193" t="str">
            <v>Ubesa</v>
          </cell>
          <cell r="C193">
            <v>700102</v>
          </cell>
          <cell r="D193" t="str">
            <v>1846</v>
          </cell>
          <cell r="E193">
            <v>34103</v>
          </cell>
          <cell r="F193" t="str">
            <v>HERDOIZA TARIRA GLORIA LUCIA</v>
          </cell>
          <cell r="G193">
            <v>907265003</v>
          </cell>
          <cell r="H193">
            <v>80581316</v>
          </cell>
          <cell r="I193" t="str">
            <v>Medardo A. Silva 3027 y l 26</v>
          </cell>
          <cell r="J193" t="str">
            <v>473-800</v>
          </cell>
        </row>
        <row r="194">
          <cell r="A194" t="str">
            <v>M</v>
          </cell>
          <cell r="B194" t="str">
            <v>Agmaresa</v>
          </cell>
          <cell r="C194">
            <v>100105</v>
          </cell>
          <cell r="D194" t="str">
            <v>1765</v>
          </cell>
          <cell r="E194">
            <v>33539</v>
          </cell>
          <cell r="F194" t="str">
            <v>HERNANDEZ MUNUZ CARLOS J</v>
          </cell>
          <cell r="G194">
            <v>602220410</v>
          </cell>
          <cell r="H194">
            <v>0</v>
          </cell>
        </row>
        <row r="195">
          <cell r="A195" t="str">
            <v>U</v>
          </cell>
          <cell r="B195" t="str">
            <v>Ubesa</v>
          </cell>
          <cell r="C195">
            <v>200317</v>
          </cell>
          <cell r="D195" t="str">
            <v>1492</v>
          </cell>
          <cell r="E195">
            <v>31579</v>
          </cell>
          <cell r="F195" t="str">
            <v>HERNANDEZ RAMOS CARLOS</v>
          </cell>
          <cell r="G195">
            <v>905507802</v>
          </cell>
          <cell r="H195">
            <v>86560489</v>
          </cell>
          <cell r="I195" t="str">
            <v>Cdla. Brisas de Santay mz. V villa 6</v>
          </cell>
          <cell r="J195" t="str">
            <v>805-976</v>
          </cell>
        </row>
        <row r="196">
          <cell r="A196" t="str">
            <v>U</v>
          </cell>
          <cell r="B196" t="str">
            <v>Ubesa</v>
          </cell>
          <cell r="C196">
            <v>700102</v>
          </cell>
          <cell r="D196" t="str">
            <v>1459</v>
          </cell>
          <cell r="E196">
            <v>30998</v>
          </cell>
          <cell r="F196" t="str">
            <v>HERRERA PESANTES FRANCISCA</v>
          </cell>
          <cell r="G196">
            <v>700700487</v>
          </cell>
          <cell r="H196">
            <v>81480858</v>
          </cell>
        </row>
        <row r="197">
          <cell r="A197" t="str">
            <v>U</v>
          </cell>
          <cell r="B197" t="str">
            <v>Ubesa</v>
          </cell>
          <cell r="C197">
            <v>200106</v>
          </cell>
          <cell r="D197" t="str">
            <v>1833</v>
          </cell>
          <cell r="E197">
            <v>33938</v>
          </cell>
          <cell r="F197" t="str">
            <v>HERRERA ROCAFUERTE MIGUEL O</v>
          </cell>
          <cell r="G197">
            <v>1202432918</v>
          </cell>
          <cell r="H197">
            <v>927204335</v>
          </cell>
          <cell r="I197" t="str">
            <v>Barreiro y 5 de Junio</v>
          </cell>
        </row>
        <row r="198">
          <cell r="A198" t="str">
            <v>U</v>
          </cell>
          <cell r="B198" t="str">
            <v>Ubesa</v>
          </cell>
          <cell r="C198">
            <v>400203</v>
          </cell>
          <cell r="D198" t="str">
            <v>2297</v>
          </cell>
          <cell r="E198">
            <v>34197</v>
          </cell>
          <cell r="F198" t="str">
            <v>HERRERA SISALIMA JHONNY OLMEDO</v>
          </cell>
          <cell r="G198">
            <v>701754327</v>
          </cell>
          <cell r="H198">
            <v>87630080</v>
          </cell>
        </row>
        <row r="199">
          <cell r="A199" t="str">
            <v>U</v>
          </cell>
          <cell r="B199" t="str">
            <v>Ubesa</v>
          </cell>
          <cell r="C199">
            <v>200109</v>
          </cell>
          <cell r="D199" t="str">
            <v>1799</v>
          </cell>
          <cell r="E199">
            <v>33728</v>
          </cell>
          <cell r="F199" t="str">
            <v>HIDALGO ALVARADO ISIDRO A</v>
          </cell>
          <cell r="G199">
            <v>907158620</v>
          </cell>
          <cell r="H199">
            <v>915900820</v>
          </cell>
        </row>
        <row r="200">
          <cell r="A200" t="str">
            <v>U</v>
          </cell>
          <cell r="B200" t="str">
            <v>Ubesa</v>
          </cell>
          <cell r="C200">
            <v>300302</v>
          </cell>
          <cell r="D200" t="str">
            <v>1840</v>
          </cell>
          <cell r="E200">
            <v>33980</v>
          </cell>
          <cell r="F200" t="str">
            <v>HIDALGO MORANTE JOSE A</v>
          </cell>
          <cell r="G200">
            <v>906706874</v>
          </cell>
          <cell r="H200">
            <v>825990150</v>
          </cell>
        </row>
        <row r="201">
          <cell r="A201" t="str">
            <v>U</v>
          </cell>
          <cell r="B201" t="str">
            <v>Ubesa</v>
          </cell>
          <cell r="C201">
            <v>400103</v>
          </cell>
          <cell r="D201" t="str">
            <v>1273</v>
          </cell>
          <cell r="E201">
            <v>28405</v>
          </cell>
          <cell r="F201" t="str">
            <v>HORMAZA PAZ IVAN FRANCISCO</v>
          </cell>
          <cell r="G201">
            <v>905666582</v>
          </cell>
          <cell r="H201">
            <v>76552107</v>
          </cell>
        </row>
        <row r="202">
          <cell r="A202" t="str">
            <v>U</v>
          </cell>
          <cell r="B202" t="str">
            <v>Ubesa</v>
          </cell>
          <cell r="C202">
            <v>600114</v>
          </cell>
          <cell r="D202" t="str">
            <v>1702</v>
          </cell>
          <cell r="E202">
            <v>33307</v>
          </cell>
          <cell r="F202" t="str">
            <v>INTRIAGO MACIAS ANNEMARIE</v>
          </cell>
          <cell r="G202">
            <v>910172618</v>
          </cell>
          <cell r="H202">
            <v>917300199</v>
          </cell>
          <cell r="I202" t="str">
            <v>Martha de Roldos  mz 317 v - 1</v>
          </cell>
          <cell r="J202" t="str">
            <v>255-845</v>
          </cell>
        </row>
        <row r="203">
          <cell r="A203" t="str">
            <v>T</v>
          </cell>
          <cell r="B203" t="str">
            <v>Tallán</v>
          </cell>
          <cell r="C203">
            <v>100105</v>
          </cell>
          <cell r="D203" t="str">
            <v>5029</v>
          </cell>
          <cell r="E203">
            <v>33153</v>
          </cell>
          <cell r="F203" t="str">
            <v>JARAMILLO CALDERON PLINIO</v>
          </cell>
          <cell r="G203">
            <v>911240679</v>
          </cell>
          <cell r="H203">
            <v>886402277</v>
          </cell>
        </row>
        <row r="204">
          <cell r="A204" t="str">
            <v>U</v>
          </cell>
          <cell r="B204" t="str">
            <v>Ubesa</v>
          </cell>
          <cell r="C204">
            <v>200109</v>
          </cell>
          <cell r="D204" t="str">
            <v>1699</v>
          </cell>
          <cell r="E204">
            <v>33289</v>
          </cell>
          <cell r="F204" t="str">
            <v>JARAMILLO FLOR JAVIER F</v>
          </cell>
          <cell r="G204">
            <v>910422948</v>
          </cell>
          <cell r="H204">
            <v>0</v>
          </cell>
          <cell r="I204" t="str">
            <v>MIlagro - Guerrero 675 y Guaranda</v>
          </cell>
          <cell r="J204" t="str">
            <v>711-488</v>
          </cell>
        </row>
        <row r="205">
          <cell r="A205" t="str">
            <v>U</v>
          </cell>
          <cell r="B205" t="str">
            <v>Ubesa</v>
          </cell>
          <cell r="C205">
            <v>200106</v>
          </cell>
          <cell r="D205" t="str">
            <v>1741</v>
          </cell>
          <cell r="E205">
            <v>33462</v>
          </cell>
          <cell r="F205" t="str">
            <v>JIBAJA BENAVIDES TELMO WASHINGTON</v>
          </cell>
          <cell r="G205">
            <v>1201155601</v>
          </cell>
          <cell r="H205">
            <v>0</v>
          </cell>
          <cell r="I205" t="str">
            <v>General Barona y Flores esq. (Babahoyo)</v>
          </cell>
        </row>
        <row r="206">
          <cell r="A206" t="str">
            <v>F</v>
          </cell>
          <cell r="B206" t="str">
            <v>Friocont</v>
          </cell>
          <cell r="C206">
            <v>100105</v>
          </cell>
          <cell r="D206" t="str">
            <v>4028</v>
          </cell>
          <cell r="E206">
            <v>33462</v>
          </cell>
          <cell r="F206" t="str">
            <v>JIMENEZ GRANDA EDISON</v>
          </cell>
          <cell r="G206">
            <v>912682002</v>
          </cell>
          <cell r="H206">
            <v>0</v>
          </cell>
        </row>
        <row r="207">
          <cell r="A207" t="str">
            <v>U</v>
          </cell>
          <cell r="B207" t="str">
            <v>Ubesa</v>
          </cell>
          <cell r="C207">
            <v>200317</v>
          </cell>
          <cell r="D207" t="str">
            <v>1761</v>
          </cell>
          <cell r="E207">
            <v>33512</v>
          </cell>
          <cell r="F207" t="str">
            <v>JOHNSON GUTIERREZ EDUARDO</v>
          </cell>
          <cell r="G207">
            <v>905952578</v>
          </cell>
          <cell r="H207">
            <v>0</v>
          </cell>
          <cell r="I207" t="str">
            <v>Sauces 6 mz. F333 villa 10</v>
          </cell>
          <cell r="J207" t="str">
            <v>248-465</v>
          </cell>
        </row>
        <row r="208">
          <cell r="A208" t="str">
            <v>U</v>
          </cell>
          <cell r="B208" t="str">
            <v>Ubesa</v>
          </cell>
          <cell r="C208">
            <v>200106</v>
          </cell>
          <cell r="D208" t="str">
            <v>1839</v>
          </cell>
          <cell r="E208">
            <v>33980</v>
          </cell>
          <cell r="F208" t="str">
            <v>LAMILLA DIAZ SEGUNDO S</v>
          </cell>
          <cell r="G208">
            <v>1202060545</v>
          </cell>
          <cell r="H208">
            <v>0</v>
          </cell>
        </row>
        <row r="209">
          <cell r="A209" t="str">
            <v>U</v>
          </cell>
          <cell r="B209" t="str">
            <v>Ubesa</v>
          </cell>
          <cell r="C209">
            <v>200106</v>
          </cell>
          <cell r="D209" t="str">
            <v>1836</v>
          </cell>
          <cell r="E209">
            <v>33956</v>
          </cell>
          <cell r="F209" t="str">
            <v>LARA GUERRERO FRANCISCO CH</v>
          </cell>
          <cell r="G209">
            <v>906629328</v>
          </cell>
          <cell r="H209">
            <v>81584824</v>
          </cell>
          <cell r="I209" t="str">
            <v>Av. Américas y Venezuela (Milagro)</v>
          </cell>
        </row>
        <row r="210">
          <cell r="A210" t="str">
            <v>U</v>
          </cell>
          <cell r="B210" t="str">
            <v>Ubesa</v>
          </cell>
          <cell r="C210">
            <v>600105</v>
          </cell>
          <cell r="D210" t="str">
            <v>1020</v>
          </cell>
          <cell r="E210">
            <v>28877</v>
          </cell>
          <cell r="F210" t="str">
            <v>LARREATEGUI HIDALGO YENNY</v>
          </cell>
          <cell r="G210">
            <v>905449930</v>
          </cell>
          <cell r="H210">
            <v>76553510</v>
          </cell>
          <cell r="I210" t="str">
            <v>Alborada  X etapa mz 409  v - 20</v>
          </cell>
        </row>
        <row r="211">
          <cell r="A211" t="str">
            <v>U</v>
          </cell>
          <cell r="B211" t="str">
            <v>Ubesa</v>
          </cell>
          <cell r="C211">
            <v>200106</v>
          </cell>
          <cell r="D211" t="str">
            <v>1784</v>
          </cell>
          <cell r="E211">
            <v>33665</v>
          </cell>
          <cell r="F211" t="str">
            <v>LATACELA CADENA JOFFRE GUSTAVO</v>
          </cell>
          <cell r="G211">
            <v>1202806020</v>
          </cell>
          <cell r="H211">
            <v>927104394</v>
          </cell>
        </row>
        <row r="212">
          <cell r="A212" t="str">
            <v>P</v>
          </cell>
          <cell r="B212" t="str">
            <v>Pormar</v>
          </cell>
          <cell r="C212">
            <v>100105</v>
          </cell>
          <cell r="D212" t="str">
            <v>1455</v>
          </cell>
          <cell r="E212">
            <v>34329</v>
          </cell>
          <cell r="F212" t="str">
            <v>LAVAYEN COBENA ALEX</v>
          </cell>
          <cell r="G212">
            <v>911085553</v>
          </cell>
          <cell r="H212">
            <v>0</v>
          </cell>
        </row>
        <row r="213">
          <cell r="A213" t="str">
            <v>U</v>
          </cell>
          <cell r="B213" t="str">
            <v>Ubesa</v>
          </cell>
          <cell r="C213">
            <v>300202</v>
          </cell>
          <cell r="D213" t="str">
            <v>2157</v>
          </cell>
          <cell r="E213">
            <v>29235</v>
          </cell>
          <cell r="F213" t="str">
            <v>LEON AGUACONDO WALTER SEGUNDO</v>
          </cell>
          <cell r="G213">
            <v>701416646</v>
          </cell>
          <cell r="H213">
            <v>80602063</v>
          </cell>
          <cell r="I213" t="str">
            <v>Arizaga # 933 y Junín (Machala)</v>
          </cell>
        </row>
        <row r="214">
          <cell r="A214" t="str">
            <v>U</v>
          </cell>
          <cell r="B214" t="str">
            <v>Ubesa</v>
          </cell>
          <cell r="C214">
            <v>200517</v>
          </cell>
          <cell r="D214" t="str">
            <v>1622</v>
          </cell>
          <cell r="E214">
            <v>32741</v>
          </cell>
          <cell r="F214" t="str">
            <v>LEON SOTO FELIX ALEJANDRO</v>
          </cell>
          <cell r="G214">
            <v>908824279</v>
          </cell>
          <cell r="H214">
            <v>0</v>
          </cell>
          <cell r="I214" t="str">
            <v>Eloy Alfaro y Guayaquil (Milagro)</v>
          </cell>
        </row>
        <row r="215">
          <cell r="A215" t="str">
            <v>T</v>
          </cell>
          <cell r="B215" t="str">
            <v>Tallán</v>
          </cell>
          <cell r="C215">
            <v>100105</v>
          </cell>
          <cell r="D215" t="str">
            <v>1674</v>
          </cell>
          <cell r="E215">
            <v>33137</v>
          </cell>
          <cell r="F215" t="str">
            <v>LEON VILLAMAR JORGE OSWALDO</v>
          </cell>
          <cell r="G215">
            <v>903314706</v>
          </cell>
          <cell r="H215">
            <v>74460154</v>
          </cell>
        </row>
        <row r="216">
          <cell r="A216" t="str">
            <v>M</v>
          </cell>
          <cell r="B216" t="str">
            <v>Agmaresa</v>
          </cell>
          <cell r="C216">
            <v>100105</v>
          </cell>
          <cell r="D216" t="str">
            <v>1878</v>
          </cell>
          <cell r="E216">
            <v>34372</v>
          </cell>
          <cell r="F216" t="str">
            <v>LIMA CEDENO SANDRA LOURDES</v>
          </cell>
          <cell r="G216">
            <v>909936890</v>
          </cell>
          <cell r="H216">
            <v>0</v>
          </cell>
        </row>
        <row r="217">
          <cell r="A217" t="str">
            <v>U</v>
          </cell>
          <cell r="B217" t="str">
            <v>Ubesa</v>
          </cell>
          <cell r="C217">
            <v>600105</v>
          </cell>
          <cell r="D217" t="str">
            <v>1511</v>
          </cell>
          <cell r="E217">
            <v>31782</v>
          </cell>
          <cell r="F217" t="str">
            <v>LINDAO CEDENO ANGELITA</v>
          </cell>
          <cell r="G217">
            <v>909751240</v>
          </cell>
          <cell r="H217">
            <v>87643573</v>
          </cell>
          <cell r="I217" t="str">
            <v>Tulcan 4813 y O"Connor</v>
          </cell>
          <cell r="J217" t="str">
            <v>344-544</v>
          </cell>
        </row>
        <row r="218">
          <cell r="A218" t="str">
            <v>U</v>
          </cell>
          <cell r="B218" t="str">
            <v>Ubesa</v>
          </cell>
          <cell r="C218">
            <v>200115</v>
          </cell>
          <cell r="D218" t="str">
            <v>2089</v>
          </cell>
          <cell r="E218">
            <v>27835</v>
          </cell>
          <cell r="F218" t="str">
            <v>LINDAO JAIME SEGUNDO IGNACIO</v>
          </cell>
          <cell r="G218">
            <v>900442294</v>
          </cell>
          <cell r="H218">
            <v>76400439</v>
          </cell>
          <cell r="I218" t="str">
            <v>9 de Octubre y Bolivar (Balao)</v>
          </cell>
        </row>
        <row r="219">
          <cell r="A219" t="str">
            <v>F</v>
          </cell>
          <cell r="B219" t="str">
            <v>Friocont</v>
          </cell>
          <cell r="C219">
            <v>100105</v>
          </cell>
          <cell r="D219" t="str">
            <v>4539</v>
          </cell>
          <cell r="E219">
            <v>34554</v>
          </cell>
          <cell r="F219" t="str">
            <v>LOOR BORJA NEY</v>
          </cell>
          <cell r="G219">
            <v>913393054</v>
          </cell>
          <cell r="H219">
            <v>927401455</v>
          </cell>
        </row>
        <row r="220">
          <cell r="A220" t="str">
            <v>U</v>
          </cell>
          <cell r="B220" t="str">
            <v>Ubesa</v>
          </cell>
          <cell r="C220">
            <v>200317</v>
          </cell>
          <cell r="D220" t="str">
            <v>1626</v>
          </cell>
          <cell r="E220">
            <v>32806</v>
          </cell>
          <cell r="F220" t="str">
            <v>LOPEZ BENAVIDES HUGO DIEGO</v>
          </cell>
          <cell r="G220">
            <v>910044742</v>
          </cell>
          <cell r="H220">
            <v>896501909</v>
          </cell>
          <cell r="I220" t="str">
            <v>Urdesa - Jiguas # 109 y Circunvalación</v>
          </cell>
          <cell r="J220" t="str">
            <v>386-466</v>
          </cell>
        </row>
        <row r="221">
          <cell r="A221" t="str">
            <v>U</v>
          </cell>
          <cell r="B221" t="str">
            <v>Ubesa</v>
          </cell>
          <cell r="C221">
            <v>400105</v>
          </cell>
          <cell r="D221" t="str">
            <v>1276</v>
          </cell>
          <cell r="E221">
            <v>28855</v>
          </cell>
          <cell r="F221" t="str">
            <v>LOPEZ GUILLERMO VICENTE</v>
          </cell>
          <cell r="G221">
            <v>900909029</v>
          </cell>
          <cell r="H221">
            <v>70450371</v>
          </cell>
        </row>
        <row r="222">
          <cell r="A222" t="str">
            <v>U</v>
          </cell>
          <cell r="B222" t="str">
            <v>Ubesa</v>
          </cell>
          <cell r="C222">
            <v>200106</v>
          </cell>
          <cell r="D222" t="str">
            <v>1806</v>
          </cell>
          <cell r="E222">
            <v>33763</v>
          </cell>
          <cell r="F222" t="str">
            <v>LOPEZ PINOS SEGUNDO S</v>
          </cell>
          <cell r="G222">
            <v>910400803</v>
          </cell>
          <cell r="H222">
            <v>0</v>
          </cell>
        </row>
        <row r="223">
          <cell r="A223" t="str">
            <v>T</v>
          </cell>
          <cell r="B223" t="str">
            <v>Tallán</v>
          </cell>
          <cell r="C223">
            <v>100105</v>
          </cell>
          <cell r="D223" t="str">
            <v>5531</v>
          </cell>
          <cell r="E223">
            <v>34134</v>
          </cell>
          <cell r="F223" t="str">
            <v>LORENTI LAJE LEANDRO FLORENCIA</v>
          </cell>
          <cell r="G223">
            <v>912324639</v>
          </cell>
          <cell r="H223">
            <v>906903774</v>
          </cell>
        </row>
        <row r="224">
          <cell r="A224" t="str">
            <v>U</v>
          </cell>
          <cell r="B224" t="str">
            <v>Ubesa</v>
          </cell>
          <cell r="C224">
            <v>600107</v>
          </cell>
          <cell r="D224" t="str">
            <v>1354</v>
          </cell>
          <cell r="E224">
            <v>29522</v>
          </cell>
          <cell r="F224" t="str">
            <v>LOZANO TAPIA ERNESTO</v>
          </cell>
          <cell r="G224">
            <v>907445639</v>
          </cell>
          <cell r="H224">
            <v>80595905</v>
          </cell>
          <cell r="I224" t="str">
            <v>Brisas de Santay mz F v-5c</v>
          </cell>
          <cell r="J224" t="str">
            <v>803-333</v>
          </cell>
        </row>
        <row r="225">
          <cell r="A225" t="str">
            <v>P</v>
          </cell>
          <cell r="B225" t="str">
            <v>Pormar</v>
          </cell>
          <cell r="C225">
            <v>100105</v>
          </cell>
          <cell r="D225" t="str">
            <v>5033</v>
          </cell>
          <cell r="E225">
            <v>33630</v>
          </cell>
          <cell r="F225" t="str">
            <v>LUZURIAGA VITERI JESSICA</v>
          </cell>
          <cell r="G225">
            <v>914713599</v>
          </cell>
          <cell r="H225">
            <v>0</v>
          </cell>
        </row>
        <row r="226">
          <cell r="A226" t="str">
            <v>U</v>
          </cell>
          <cell r="B226" t="str">
            <v>Ubesa</v>
          </cell>
          <cell r="C226">
            <v>300302</v>
          </cell>
          <cell r="D226" t="str">
            <v>1722</v>
          </cell>
          <cell r="E226">
            <v>33365</v>
          </cell>
          <cell r="F226" t="str">
            <v>MACIAS ARISTEGA AGUSTIN</v>
          </cell>
          <cell r="G226">
            <v>907254999</v>
          </cell>
          <cell r="H226">
            <v>0</v>
          </cell>
        </row>
        <row r="227">
          <cell r="A227" t="str">
            <v>U</v>
          </cell>
          <cell r="B227" t="str">
            <v>Ubesa</v>
          </cell>
          <cell r="C227">
            <v>200517</v>
          </cell>
          <cell r="D227" t="str">
            <v>1619</v>
          </cell>
          <cell r="E227">
            <v>32769</v>
          </cell>
          <cell r="F227" t="str">
            <v>MACIAS BERMUDEZ DARWIN</v>
          </cell>
          <cell r="G227">
            <v>1201873963</v>
          </cell>
          <cell r="H227">
            <v>0</v>
          </cell>
          <cell r="I227" t="str">
            <v>Barreiro y 5 de Junio (Babahoyo)</v>
          </cell>
        </row>
        <row r="228">
          <cell r="A228" t="str">
            <v>U</v>
          </cell>
          <cell r="B228" t="str">
            <v>Ubesa</v>
          </cell>
          <cell r="C228">
            <v>300302</v>
          </cell>
          <cell r="D228" t="str">
            <v>1495</v>
          </cell>
          <cell r="E228">
            <v>31610</v>
          </cell>
          <cell r="F228" t="str">
            <v>MACIAS GARCIA EUCLIDES SANTOS</v>
          </cell>
          <cell r="G228">
            <v>907764260</v>
          </cell>
          <cell r="H228">
            <v>81604115</v>
          </cell>
        </row>
        <row r="229">
          <cell r="A229" t="str">
            <v>P</v>
          </cell>
          <cell r="B229" t="str">
            <v>Pormar</v>
          </cell>
          <cell r="C229">
            <v>100105</v>
          </cell>
          <cell r="D229" t="str">
            <v>1493</v>
          </cell>
          <cell r="E229">
            <v>34543</v>
          </cell>
          <cell r="F229" t="str">
            <v>MACIAS TUTIVEN ALEJANDRO</v>
          </cell>
          <cell r="G229">
            <v>1303430464</v>
          </cell>
          <cell r="H229">
            <v>86600064</v>
          </cell>
        </row>
        <row r="230">
          <cell r="A230" t="str">
            <v>U</v>
          </cell>
          <cell r="B230" t="str">
            <v>Ubesa</v>
          </cell>
          <cell r="C230">
            <v>300202</v>
          </cell>
          <cell r="D230" t="str">
            <v>2141</v>
          </cell>
          <cell r="E230">
            <v>28715</v>
          </cell>
          <cell r="F230" t="str">
            <v>MALDONADO BUSTAMANTE ERWIN ARTURO</v>
          </cell>
          <cell r="G230">
            <v>700247091</v>
          </cell>
          <cell r="H230">
            <v>74430965</v>
          </cell>
          <cell r="I230" t="str">
            <v>Cdla. Las Brisas mz.B6 villa 19 (Machala)</v>
          </cell>
          <cell r="J230" t="str">
            <v>939-442</v>
          </cell>
        </row>
        <row r="231">
          <cell r="A231" t="str">
            <v>U</v>
          </cell>
          <cell r="B231" t="str">
            <v>Ubesa</v>
          </cell>
          <cell r="C231">
            <v>300302</v>
          </cell>
          <cell r="D231" t="str">
            <v>1557</v>
          </cell>
          <cell r="E231">
            <v>32218</v>
          </cell>
          <cell r="F231" t="str">
            <v>MARCHAN HERNANDEZ NELSON</v>
          </cell>
          <cell r="G231">
            <v>601602402</v>
          </cell>
          <cell r="H231">
            <v>88610219</v>
          </cell>
        </row>
        <row r="232">
          <cell r="A232" t="str">
            <v>U</v>
          </cell>
          <cell r="B232" t="str">
            <v>Ubesa</v>
          </cell>
          <cell r="C232">
            <v>300302</v>
          </cell>
          <cell r="D232" t="str">
            <v>1253</v>
          </cell>
          <cell r="E232">
            <v>23564</v>
          </cell>
          <cell r="F232" t="str">
            <v>MARIDUENA DE LA VERA LOOP</v>
          </cell>
          <cell r="G232">
            <v>800067969</v>
          </cell>
          <cell r="H232">
            <v>59370371</v>
          </cell>
          <cell r="I232" t="str">
            <v>Cdla. Kennedy Norte mz. 701 solar 2021</v>
          </cell>
          <cell r="J232" t="str">
            <v>298-528</v>
          </cell>
        </row>
        <row r="233">
          <cell r="A233" t="str">
            <v>S</v>
          </cell>
          <cell r="B233" t="str">
            <v>Standard</v>
          </cell>
          <cell r="C233">
            <v>600102</v>
          </cell>
          <cell r="D233" t="str">
            <v>1227</v>
          </cell>
          <cell r="E233">
            <v>28697</v>
          </cell>
          <cell r="F233" t="str">
            <v>MARMOL ESCUDERO RAFAEL</v>
          </cell>
          <cell r="G233">
            <v>1200074639</v>
          </cell>
          <cell r="H233">
            <v>60381016</v>
          </cell>
          <cell r="I233" t="str">
            <v>Alborada X etapa mz 503 villa 23</v>
          </cell>
          <cell r="J233" t="str">
            <v>239-857</v>
          </cell>
        </row>
        <row r="234">
          <cell r="A234" t="str">
            <v>U</v>
          </cell>
          <cell r="B234" t="str">
            <v>Ubesa</v>
          </cell>
          <cell r="C234">
            <v>200101</v>
          </cell>
          <cell r="D234" t="str">
            <v>1734</v>
          </cell>
          <cell r="E234">
            <v>33434</v>
          </cell>
          <cell r="F234" t="str">
            <v>MARQUEZ YAGUAL WALTER W</v>
          </cell>
          <cell r="G234">
            <v>913795795</v>
          </cell>
          <cell r="H234">
            <v>907001512</v>
          </cell>
          <cell r="I234" t="str">
            <v>Sauces II mz F61 v-6</v>
          </cell>
          <cell r="J234" t="str">
            <v>231-414</v>
          </cell>
        </row>
        <row r="235">
          <cell r="A235" t="str">
            <v>U</v>
          </cell>
          <cell r="B235" t="str">
            <v>Ubesa</v>
          </cell>
          <cell r="C235">
            <v>200101</v>
          </cell>
          <cell r="D235" t="str">
            <v>2142</v>
          </cell>
          <cell r="E235">
            <v>27095</v>
          </cell>
          <cell r="F235" t="str">
            <v>MARTINEZ ANAZCO GUSTAVO ARSENIO</v>
          </cell>
          <cell r="G235">
            <v>700710254</v>
          </cell>
          <cell r="H235">
            <v>74501686</v>
          </cell>
          <cell r="I235" t="str">
            <v>G. Barona y 27 de Mayo (Babahoyo)</v>
          </cell>
          <cell r="J235" t="str">
            <v>730-482</v>
          </cell>
        </row>
        <row r="236">
          <cell r="A236" t="str">
            <v>U</v>
          </cell>
          <cell r="B236" t="str">
            <v>Ubesa</v>
          </cell>
          <cell r="C236">
            <v>200101</v>
          </cell>
          <cell r="D236" t="str">
            <v>1710</v>
          </cell>
          <cell r="E236">
            <v>33322</v>
          </cell>
          <cell r="F236" t="str">
            <v>MARTINEZ CRUZ MARIA VICTORIA</v>
          </cell>
          <cell r="G236">
            <v>910061951</v>
          </cell>
          <cell r="H236">
            <v>87660019</v>
          </cell>
          <cell r="I236" t="str">
            <v>Cdla. El Paraiso Ave. CJ A y Las Palmas mz A v-1</v>
          </cell>
          <cell r="J236" t="str">
            <v>204-602</v>
          </cell>
        </row>
        <row r="237">
          <cell r="A237" t="str">
            <v>F</v>
          </cell>
          <cell r="B237" t="str">
            <v>Friocont</v>
          </cell>
          <cell r="C237">
            <v>100105</v>
          </cell>
          <cell r="D237" t="str">
            <v>5024</v>
          </cell>
          <cell r="E237">
            <v>32985</v>
          </cell>
          <cell r="F237" t="str">
            <v>MARTINEZ MARTINEZ IVAN FERNANDO</v>
          </cell>
          <cell r="G237">
            <v>910837608</v>
          </cell>
          <cell r="H237">
            <v>88680549</v>
          </cell>
        </row>
        <row r="238">
          <cell r="A238" t="str">
            <v>U</v>
          </cell>
          <cell r="B238" t="str">
            <v>Ubesa</v>
          </cell>
          <cell r="C238">
            <v>200109</v>
          </cell>
          <cell r="D238" t="str">
            <v>1636</v>
          </cell>
          <cell r="E238">
            <v>32901</v>
          </cell>
          <cell r="F238" t="str">
            <v>MASCOTE CRUZ RAMON</v>
          </cell>
          <cell r="G238">
            <v>701386252</v>
          </cell>
          <cell r="H238">
            <v>83592131</v>
          </cell>
        </row>
        <row r="239">
          <cell r="A239" t="str">
            <v>U</v>
          </cell>
          <cell r="B239" t="str">
            <v>Ubesa</v>
          </cell>
          <cell r="C239">
            <v>200109</v>
          </cell>
          <cell r="D239" t="str">
            <v>1616</v>
          </cell>
          <cell r="E239">
            <v>32735</v>
          </cell>
          <cell r="F239" t="str">
            <v>MASSUH LITARDO TYRONE OSWALDO</v>
          </cell>
          <cell r="G239">
            <v>907666788</v>
          </cell>
          <cell r="H239">
            <v>0</v>
          </cell>
        </row>
        <row r="240">
          <cell r="A240" t="str">
            <v>U</v>
          </cell>
          <cell r="B240" t="str">
            <v>Ubesa</v>
          </cell>
          <cell r="C240">
            <v>600105</v>
          </cell>
          <cell r="D240" t="str">
            <v>1009</v>
          </cell>
          <cell r="E240">
            <v>26732</v>
          </cell>
          <cell r="F240" t="str">
            <v>MATAMOROS GUERRERO SONIA VIOLETA</v>
          </cell>
          <cell r="G240">
            <v>904205507</v>
          </cell>
          <cell r="H240">
            <v>70502079</v>
          </cell>
          <cell r="I240" t="str">
            <v>Alborada  VI etapa mz 663 v - 17</v>
          </cell>
          <cell r="J240" t="str">
            <v>237-574</v>
          </cell>
        </row>
        <row r="241">
          <cell r="A241" t="str">
            <v>U</v>
          </cell>
          <cell r="B241" t="str">
            <v>Ubesa</v>
          </cell>
          <cell r="C241">
            <v>600105</v>
          </cell>
          <cell r="D241" t="str">
            <v>1785</v>
          </cell>
          <cell r="E241">
            <v>33657</v>
          </cell>
          <cell r="F241" t="str">
            <v>MATAMOROS MORALES TOMAS DE JESUS</v>
          </cell>
          <cell r="G241">
            <v>906278718</v>
          </cell>
          <cell r="H241">
            <v>83603032</v>
          </cell>
          <cell r="I241" t="str">
            <v>Leonidas Plaza 4205 y la B</v>
          </cell>
        </row>
        <row r="242">
          <cell r="A242" t="str">
            <v>F</v>
          </cell>
          <cell r="B242" t="str">
            <v>Friocont</v>
          </cell>
          <cell r="C242">
            <v>100105</v>
          </cell>
          <cell r="D242" t="str">
            <v>4517</v>
          </cell>
          <cell r="E242">
            <v>33452</v>
          </cell>
          <cell r="F242" t="str">
            <v>MATICUREMA MERELO LAZARO EULALIO</v>
          </cell>
          <cell r="G242">
            <v>908192743</v>
          </cell>
          <cell r="H242">
            <v>0</v>
          </cell>
        </row>
        <row r="243">
          <cell r="A243" t="str">
            <v>U</v>
          </cell>
          <cell r="B243" t="str">
            <v>Ubesa</v>
          </cell>
          <cell r="C243">
            <v>200109</v>
          </cell>
          <cell r="D243" t="str">
            <v>1017</v>
          </cell>
          <cell r="E243">
            <v>27588</v>
          </cell>
          <cell r="F243" t="str">
            <v>MEDINA ANTEPARA ISABEL</v>
          </cell>
          <cell r="G243">
            <v>902233667</v>
          </cell>
          <cell r="H243">
            <v>74502541</v>
          </cell>
          <cell r="I243" t="str">
            <v>Chile 2512 y Gral. Gomez</v>
          </cell>
          <cell r="J243" t="str">
            <v>408-569</v>
          </cell>
        </row>
        <row r="244">
          <cell r="A244" t="str">
            <v>U</v>
          </cell>
          <cell r="B244" t="str">
            <v>Ubesa</v>
          </cell>
          <cell r="C244">
            <v>200109</v>
          </cell>
          <cell r="D244" t="str">
            <v>2211</v>
          </cell>
          <cell r="E244">
            <v>31298</v>
          </cell>
          <cell r="F244" t="str">
            <v>MEDINA ORDONEZ KLEBER ROBERTO</v>
          </cell>
          <cell r="G244">
            <v>701574337</v>
          </cell>
          <cell r="H244">
            <v>85622359</v>
          </cell>
          <cell r="J244" t="str">
            <v>808-060</v>
          </cell>
        </row>
        <row r="245">
          <cell r="A245" t="str">
            <v>U</v>
          </cell>
          <cell r="B245" t="str">
            <v>Ubesa</v>
          </cell>
          <cell r="C245">
            <v>600114</v>
          </cell>
          <cell r="D245" t="str">
            <v>1886</v>
          </cell>
          <cell r="E245">
            <v>34495</v>
          </cell>
          <cell r="F245" t="str">
            <v>MELO MARTINEZ CIRILO</v>
          </cell>
          <cell r="G245">
            <v>900948803</v>
          </cell>
          <cell r="H245">
            <v>76511212</v>
          </cell>
          <cell r="I245" t="str">
            <v>Ciud. Carlos Carrera (DURAN)</v>
          </cell>
          <cell r="J245" t="str">
            <v>806-578</v>
          </cell>
        </row>
        <row r="246">
          <cell r="A246" t="str">
            <v>U</v>
          </cell>
          <cell r="B246" t="str">
            <v>Ubesa</v>
          </cell>
          <cell r="C246">
            <v>200106</v>
          </cell>
          <cell r="D246" t="str">
            <v>2294</v>
          </cell>
          <cell r="E246">
            <v>34029</v>
          </cell>
          <cell r="F246" t="str">
            <v>MENDIETA RIVAS FERNANDO B</v>
          </cell>
          <cell r="G246">
            <v>102898996</v>
          </cell>
          <cell r="H246">
            <v>0</v>
          </cell>
          <cell r="I246" t="str">
            <v>Av. Circunvalación Norte (Machala)</v>
          </cell>
        </row>
        <row r="247">
          <cell r="A247" t="str">
            <v>U</v>
          </cell>
          <cell r="B247" t="str">
            <v>Ubesa</v>
          </cell>
          <cell r="C247">
            <v>200106</v>
          </cell>
          <cell r="D247" t="str">
            <v>1467</v>
          </cell>
          <cell r="E247">
            <v>31229</v>
          </cell>
          <cell r="F247" t="str">
            <v>MENDOZA ALVARADO VICENTE</v>
          </cell>
          <cell r="G247">
            <v>1200191086</v>
          </cell>
          <cell r="H247">
            <v>71566038</v>
          </cell>
          <cell r="I247" t="str">
            <v>San Martin y la 11va.</v>
          </cell>
        </row>
        <row r="248">
          <cell r="A248" t="str">
            <v>U</v>
          </cell>
          <cell r="B248" t="str">
            <v>Ubesa</v>
          </cell>
          <cell r="C248">
            <v>200517</v>
          </cell>
          <cell r="D248" t="str">
            <v>1543</v>
          </cell>
          <cell r="E248">
            <v>32044</v>
          </cell>
          <cell r="F248" t="str">
            <v>MENDOZA OBANDO JULIO</v>
          </cell>
          <cell r="G248">
            <v>1201488242</v>
          </cell>
          <cell r="H248">
            <v>87632366</v>
          </cell>
        </row>
        <row r="249">
          <cell r="A249" t="str">
            <v>U</v>
          </cell>
          <cell r="B249" t="str">
            <v>Ubesa</v>
          </cell>
          <cell r="C249">
            <v>300302</v>
          </cell>
          <cell r="D249" t="str">
            <v>1072</v>
          </cell>
          <cell r="E249">
            <v>24321</v>
          </cell>
          <cell r="F249" t="str">
            <v>MERA PERALTA GALO</v>
          </cell>
          <cell r="G249">
            <v>900349002</v>
          </cell>
          <cell r="H249">
            <v>65450049</v>
          </cell>
        </row>
        <row r="250">
          <cell r="A250" t="str">
            <v>U</v>
          </cell>
          <cell r="B250" t="str">
            <v>Ubesa</v>
          </cell>
          <cell r="C250">
            <v>200517</v>
          </cell>
          <cell r="D250" t="str">
            <v>1882</v>
          </cell>
          <cell r="E250">
            <v>34379</v>
          </cell>
          <cell r="F250" t="str">
            <v>MERO MURILLO WASHINGTON</v>
          </cell>
          <cell r="G250">
            <v>908020928</v>
          </cell>
          <cell r="H250">
            <v>83620074</v>
          </cell>
          <cell r="I250" t="str">
            <v>Galace 202 y 1 de Mayo</v>
          </cell>
        </row>
        <row r="251">
          <cell r="A251" t="str">
            <v>U</v>
          </cell>
          <cell r="B251" t="str">
            <v>Ubesa</v>
          </cell>
          <cell r="C251">
            <v>200101</v>
          </cell>
          <cell r="D251" t="str">
            <v>1556</v>
          </cell>
          <cell r="E251">
            <v>32216</v>
          </cell>
          <cell r="F251" t="str">
            <v>MEZA ALDAS BETTY MARGOTH</v>
          </cell>
          <cell r="G251">
            <v>906713904</v>
          </cell>
          <cell r="H251">
            <v>78594396</v>
          </cell>
          <cell r="I251" t="str">
            <v>Cdla. Bellavista calle 4ta. y la B</v>
          </cell>
          <cell r="J251" t="str">
            <v>202-295</v>
          </cell>
        </row>
        <row r="252">
          <cell r="A252" t="str">
            <v>U</v>
          </cell>
          <cell r="B252" t="str">
            <v>Ubesa</v>
          </cell>
          <cell r="C252">
            <v>200219</v>
          </cell>
          <cell r="D252" t="str">
            <v>2291</v>
          </cell>
          <cell r="E252">
            <v>33811</v>
          </cell>
          <cell r="F252" t="str">
            <v>MIRANDA VALLEJO EDUARDO MARTIN</v>
          </cell>
          <cell r="G252">
            <v>912277415</v>
          </cell>
          <cell r="H252">
            <v>906900689</v>
          </cell>
          <cell r="I252" t="str">
            <v>Ochoa León # 400 (Pasaje)</v>
          </cell>
        </row>
        <row r="253">
          <cell r="A253" t="str">
            <v>U</v>
          </cell>
          <cell r="B253" t="str">
            <v>Ubesa</v>
          </cell>
          <cell r="C253">
            <v>400205</v>
          </cell>
          <cell r="D253" t="str">
            <v>2198</v>
          </cell>
          <cell r="E253">
            <v>20843</v>
          </cell>
          <cell r="F253" t="str">
            <v>MOCHA ORDONEZ EDGAR ANIBAL</v>
          </cell>
          <cell r="G253">
            <v>700039274</v>
          </cell>
          <cell r="H253">
            <v>57390799</v>
          </cell>
          <cell r="I253" t="str">
            <v>Av. Las Palmeras y Guaba (Machala)</v>
          </cell>
          <cell r="J253" t="str">
            <v>921-523</v>
          </cell>
        </row>
        <row r="254">
          <cell r="A254" t="str">
            <v>U</v>
          </cell>
          <cell r="B254" t="str">
            <v>Ubesa</v>
          </cell>
          <cell r="C254">
            <v>600105</v>
          </cell>
          <cell r="D254" t="str">
            <v>1660</v>
          </cell>
          <cell r="E254">
            <v>33055</v>
          </cell>
          <cell r="F254" t="str">
            <v>MOLINA BRAVO CARLOS ALBERTO</v>
          </cell>
          <cell r="G254">
            <v>912491263</v>
          </cell>
          <cell r="H254">
            <v>897002001</v>
          </cell>
          <cell r="I254" t="str">
            <v>Via Puerto Nuevo atras del plenetario de la Armada</v>
          </cell>
        </row>
        <row r="255">
          <cell r="A255" t="str">
            <v>U</v>
          </cell>
          <cell r="B255" t="str">
            <v>Ubesa</v>
          </cell>
          <cell r="C255">
            <v>200106</v>
          </cell>
          <cell r="D255" t="str">
            <v>2298</v>
          </cell>
          <cell r="E255">
            <v>34288</v>
          </cell>
          <cell r="F255" t="str">
            <v>MOLINA RAMIREZ JOSE</v>
          </cell>
          <cell r="G255">
            <v>702146895</v>
          </cell>
          <cell r="H255">
            <v>86660899</v>
          </cell>
          <cell r="I255" t="str">
            <v>Olmedo y Eloy Alfaro (Pasaje)</v>
          </cell>
        </row>
        <row r="256">
          <cell r="A256" t="str">
            <v>U</v>
          </cell>
          <cell r="B256" t="str">
            <v>Ubesa</v>
          </cell>
          <cell r="C256">
            <v>200517</v>
          </cell>
          <cell r="D256" t="str">
            <v>1752</v>
          </cell>
          <cell r="E256">
            <v>33490</v>
          </cell>
          <cell r="F256" t="str">
            <v>MONCAYO AGUIRRE JORGE WASHINGTON</v>
          </cell>
          <cell r="G256">
            <v>1201895974</v>
          </cell>
          <cell r="H256">
            <v>0</v>
          </cell>
          <cell r="I256" t="str">
            <v>10 de Agosto y Ricafuerte (Babahoyo)</v>
          </cell>
          <cell r="J256" t="str">
            <v>730-985</v>
          </cell>
        </row>
        <row r="257">
          <cell r="A257" t="str">
            <v>U</v>
          </cell>
          <cell r="B257" t="str">
            <v>Ubesa</v>
          </cell>
          <cell r="C257">
            <v>200317</v>
          </cell>
          <cell r="D257" t="str">
            <v>1890</v>
          </cell>
          <cell r="E257">
            <v>34498</v>
          </cell>
          <cell r="F257" t="str">
            <v>MONCAYO ROMERO EDUARDO</v>
          </cell>
          <cell r="G257">
            <v>908737828</v>
          </cell>
          <cell r="H257">
            <v>0</v>
          </cell>
          <cell r="I257" t="str">
            <v>Ave. Quito y Otto Arosemena (Milagro)</v>
          </cell>
          <cell r="J257" t="str">
            <v>711-060</v>
          </cell>
        </row>
        <row r="258">
          <cell r="A258" t="str">
            <v>U</v>
          </cell>
          <cell r="B258" t="str">
            <v>Ubesa</v>
          </cell>
          <cell r="C258">
            <v>200517</v>
          </cell>
          <cell r="D258" t="str">
            <v>1732</v>
          </cell>
          <cell r="E258">
            <v>33427</v>
          </cell>
          <cell r="F258" t="str">
            <v>MONCAYO SANTOS ENRIQUE A</v>
          </cell>
          <cell r="G258">
            <v>1201370291</v>
          </cell>
          <cell r="H258">
            <v>86611056</v>
          </cell>
          <cell r="I258" t="str">
            <v xml:space="preserve">9 de Octubre y </v>
          </cell>
          <cell r="J258" t="str">
            <v>710-768</v>
          </cell>
        </row>
        <row r="259">
          <cell r="A259" t="str">
            <v>U</v>
          </cell>
          <cell r="B259" t="str">
            <v>Ubesa</v>
          </cell>
          <cell r="C259">
            <v>300202</v>
          </cell>
          <cell r="D259" t="str">
            <v>2283</v>
          </cell>
          <cell r="E259">
            <v>33485</v>
          </cell>
          <cell r="F259" t="str">
            <v>MONSERRATE NOBLECILLA LUIS ALBERTO</v>
          </cell>
          <cell r="G259">
            <v>701540999</v>
          </cell>
          <cell r="H259">
            <v>88630011</v>
          </cell>
          <cell r="I259" t="str">
            <v>Av. Madero Vargas y 15 Oeste (Machala)</v>
          </cell>
        </row>
        <row r="260">
          <cell r="A260" t="str">
            <v>U</v>
          </cell>
          <cell r="B260" t="str">
            <v>Ubesa</v>
          </cell>
          <cell r="C260">
            <v>600104</v>
          </cell>
          <cell r="D260" t="str">
            <v>1554</v>
          </cell>
          <cell r="E260">
            <v>32174</v>
          </cell>
          <cell r="F260" t="str">
            <v>MONTENEGRO ORTEGA LUIS ENRIQUE</v>
          </cell>
          <cell r="G260">
            <v>908204670</v>
          </cell>
          <cell r="H260">
            <v>84620008</v>
          </cell>
          <cell r="I260" t="str">
            <v>Alborada IV etapa  mz R  v - 1</v>
          </cell>
        </row>
        <row r="261">
          <cell r="A261" t="str">
            <v>F</v>
          </cell>
          <cell r="B261" t="str">
            <v>Friocont</v>
          </cell>
          <cell r="C261">
            <v>100105</v>
          </cell>
          <cell r="D261" t="str">
            <v>4533</v>
          </cell>
          <cell r="E261">
            <v>34148</v>
          </cell>
          <cell r="F261" t="str">
            <v>MONTERO VALENCIA JAVIER ENRIQUE</v>
          </cell>
          <cell r="G261">
            <v>909730541</v>
          </cell>
          <cell r="H261">
            <v>886402784</v>
          </cell>
        </row>
        <row r="262">
          <cell r="A262" t="str">
            <v>F</v>
          </cell>
          <cell r="B262" t="str">
            <v>Friocont</v>
          </cell>
          <cell r="C262">
            <v>100105</v>
          </cell>
          <cell r="D262" t="str">
            <v>4508</v>
          </cell>
          <cell r="E262">
            <v>32573</v>
          </cell>
          <cell r="F262" t="str">
            <v>MORA AIZAGA HUGO GERARDO</v>
          </cell>
          <cell r="G262">
            <v>914294921</v>
          </cell>
          <cell r="H262">
            <v>89710014</v>
          </cell>
        </row>
        <row r="263">
          <cell r="A263" t="str">
            <v>U</v>
          </cell>
          <cell r="B263" t="str">
            <v>Ubesa</v>
          </cell>
          <cell r="C263">
            <v>700103</v>
          </cell>
          <cell r="D263" t="str">
            <v>1144</v>
          </cell>
          <cell r="E263">
            <v>26847</v>
          </cell>
          <cell r="F263" t="str">
            <v>MORA MONTERO HUGO</v>
          </cell>
          <cell r="G263">
            <v>200030310</v>
          </cell>
          <cell r="H263">
            <v>66400205</v>
          </cell>
        </row>
        <row r="264">
          <cell r="A264" t="str">
            <v>U</v>
          </cell>
          <cell r="B264" t="str">
            <v>Ubesa</v>
          </cell>
          <cell r="C264">
            <v>200106</v>
          </cell>
          <cell r="D264" t="str">
            <v>2207</v>
          </cell>
          <cell r="E264">
            <v>31048</v>
          </cell>
          <cell r="F264" t="str">
            <v>MORA VALDIVIEZO WILMAN</v>
          </cell>
          <cell r="G264">
            <v>701330581</v>
          </cell>
          <cell r="H264">
            <v>0</v>
          </cell>
          <cell r="I264" t="str">
            <v>Cdla. Cristo Rey - El Cambio</v>
          </cell>
        </row>
        <row r="265">
          <cell r="A265" t="str">
            <v>U</v>
          </cell>
          <cell r="B265" t="str">
            <v>Ubesa</v>
          </cell>
          <cell r="C265">
            <v>400102</v>
          </cell>
          <cell r="D265" t="str">
            <v>1254</v>
          </cell>
          <cell r="E265">
            <v>22647</v>
          </cell>
          <cell r="F265" t="str">
            <v>MORAN ALVARADO LORENZO GERMAN</v>
          </cell>
          <cell r="G265">
            <v>900257890</v>
          </cell>
          <cell r="H265">
            <v>62380211</v>
          </cell>
        </row>
        <row r="266">
          <cell r="A266" t="str">
            <v>U</v>
          </cell>
          <cell r="B266" t="str">
            <v>Ubesa</v>
          </cell>
          <cell r="C266">
            <v>400105</v>
          </cell>
          <cell r="D266" t="str">
            <v>1261</v>
          </cell>
          <cell r="E266">
            <v>32538</v>
          </cell>
          <cell r="F266" t="str">
            <v>MORAN BURGOS JOSE</v>
          </cell>
          <cell r="G266">
            <v>904887270</v>
          </cell>
          <cell r="H266">
            <v>75460913</v>
          </cell>
        </row>
        <row r="267">
          <cell r="A267" t="str">
            <v>P</v>
          </cell>
          <cell r="B267" t="str">
            <v>Pormar</v>
          </cell>
          <cell r="C267">
            <v>100105</v>
          </cell>
          <cell r="D267" t="str">
            <v>1424</v>
          </cell>
          <cell r="E267">
            <v>34445</v>
          </cell>
          <cell r="F267" t="str">
            <v>MORAN CASTILLO CELEDONIO</v>
          </cell>
          <cell r="G267">
            <v>1200031050</v>
          </cell>
          <cell r="H267">
            <v>0</v>
          </cell>
        </row>
        <row r="268">
          <cell r="A268" t="str">
            <v>F</v>
          </cell>
          <cell r="B268" t="str">
            <v>Friocont</v>
          </cell>
          <cell r="C268">
            <v>100105</v>
          </cell>
          <cell r="D268" t="str">
            <v>4536</v>
          </cell>
          <cell r="E268">
            <v>34197</v>
          </cell>
          <cell r="F268" t="str">
            <v>MORAN DUENAS JUAN JAVIER</v>
          </cell>
          <cell r="G268">
            <v>914296769</v>
          </cell>
          <cell r="H268">
            <v>0</v>
          </cell>
        </row>
        <row r="269">
          <cell r="A269" t="str">
            <v>U</v>
          </cell>
          <cell r="B269" t="str">
            <v>Ubesa</v>
          </cell>
          <cell r="C269">
            <v>200517</v>
          </cell>
          <cell r="D269" t="str">
            <v>1770</v>
          </cell>
          <cell r="E269">
            <v>33623</v>
          </cell>
          <cell r="F269" t="str">
            <v>MORAN LAZZO GEOVANNY GABRIEL</v>
          </cell>
          <cell r="G269">
            <v>908817315</v>
          </cell>
          <cell r="H269">
            <v>0</v>
          </cell>
          <cell r="I269" t="str">
            <v>Rio Jubones (Milagro)</v>
          </cell>
          <cell r="J269" t="str">
            <v>970-801</v>
          </cell>
        </row>
        <row r="270">
          <cell r="A270" t="str">
            <v>F</v>
          </cell>
          <cell r="B270" t="str">
            <v>Friocont</v>
          </cell>
          <cell r="C270">
            <v>100105</v>
          </cell>
          <cell r="D270" t="str">
            <v>4526</v>
          </cell>
          <cell r="E270">
            <v>34037</v>
          </cell>
          <cell r="F270" t="str">
            <v>MORAN SALAVARRIA WASHINGTON J</v>
          </cell>
          <cell r="G270">
            <v>913689410</v>
          </cell>
          <cell r="H270">
            <v>0</v>
          </cell>
        </row>
        <row r="271">
          <cell r="A271" t="str">
            <v>U</v>
          </cell>
          <cell r="B271" t="str">
            <v>Ubesa</v>
          </cell>
          <cell r="C271">
            <v>600114</v>
          </cell>
          <cell r="D271" t="str">
            <v>1137</v>
          </cell>
          <cell r="E271">
            <v>27420</v>
          </cell>
          <cell r="F271" t="str">
            <v>MOREIRA NARANJO JAIME</v>
          </cell>
          <cell r="G271">
            <v>902690536</v>
          </cell>
          <cell r="H271">
            <v>60430553</v>
          </cell>
          <cell r="I271" t="str">
            <v>Alborada IV etapa mz DR  v- 7</v>
          </cell>
          <cell r="J271" t="str">
            <v>233-472</v>
          </cell>
        </row>
        <row r="272">
          <cell r="A272" t="str">
            <v>U</v>
          </cell>
          <cell r="B272" t="str">
            <v>Ubesa</v>
          </cell>
          <cell r="C272">
            <v>200106</v>
          </cell>
          <cell r="D272" t="str">
            <v>1896</v>
          </cell>
          <cell r="E272">
            <v>34533</v>
          </cell>
          <cell r="F272" t="str">
            <v>MOREIRA YANEZ ALFONSO</v>
          </cell>
          <cell r="G272">
            <v>1202445233</v>
          </cell>
          <cell r="H272">
            <v>0</v>
          </cell>
          <cell r="I272" t="str">
            <v>Babahoyo y Pedro J. Martínez (Milagro)</v>
          </cell>
        </row>
        <row r="273">
          <cell r="A273" t="str">
            <v>U</v>
          </cell>
          <cell r="B273" t="str">
            <v>Ubesa</v>
          </cell>
          <cell r="C273">
            <v>600105</v>
          </cell>
          <cell r="D273" t="str">
            <v>1036</v>
          </cell>
          <cell r="E273">
            <v>29031</v>
          </cell>
          <cell r="F273" t="str">
            <v>MUENTES VASQUEZ MARIANITA</v>
          </cell>
          <cell r="G273">
            <v>905530515</v>
          </cell>
          <cell r="H273">
            <v>75561411</v>
          </cell>
          <cell r="I273" t="str">
            <v>Alborada  XIV etapa mz 5 v - 44</v>
          </cell>
          <cell r="J273" t="str">
            <v>210-346</v>
          </cell>
        </row>
        <row r="274">
          <cell r="A274" t="str">
            <v>U</v>
          </cell>
          <cell r="B274" t="str">
            <v>Ubesa</v>
          </cell>
          <cell r="C274">
            <v>600105</v>
          </cell>
          <cell r="D274" t="str">
            <v>1036</v>
          </cell>
          <cell r="E274">
            <v>29031</v>
          </cell>
          <cell r="F274" t="str">
            <v>MUENTES VASQUEZ MARIANITA</v>
          </cell>
          <cell r="G274">
            <v>905530515</v>
          </cell>
          <cell r="H274">
            <v>75561411</v>
          </cell>
          <cell r="I274" t="str">
            <v>Alborada  XIV etapa mz 5 v - 44</v>
          </cell>
          <cell r="J274" t="str">
            <v>214-992</v>
          </cell>
        </row>
        <row r="275">
          <cell r="A275" t="str">
            <v>U</v>
          </cell>
          <cell r="B275" t="str">
            <v>Ubesa</v>
          </cell>
          <cell r="C275">
            <v>200517</v>
          </cell>
          <cell r="D275" t="str">
            <v>1559</v>
          </cell>
          <cell r="E275">
            <v>32251</v>
          </cell>
          <cell r="F275" t="str">
            <v>MUNIZ LOPEZ JOSE ANTONIO</v>
          </cell>
          <cell r="G275">
            <v>906757513</v>
          </cell>
          <cell r="H275">
            <v>88590195</v>
          </cell>
          <cell r="I275" t="str">
            <v>Av. C.J. Arosemena y Latacunga</v>
          </cell>
        </row>
        <row r="276">
          <cell r="A276" t="str">
            <v>U</v>
          </cell>
          <cell r="B276" t="str">
            <v>Ubesa</v>
          </cell>
          <cell r="C276">
            <v>400105</v>
          </cell>
          <cell r="D276" t="str">
            <v>2201</v>
          </cell>
          <cell r="E276">
            <v>24019</v>
          </cell>
          <cell r="F276" t="str">
            <v>MUNOZ MARIN ESTEBAN FEDERICO</v>
          </cell>
          <cell r="G276">
            <v>700006380</v>
          </cell>
          <cell r="H276">
            <v>53270325</v>
          </cell>
        </row>
        <row r="277">
          <cell r="A277" t="str">
            <v>E</v>
          </cell>
          <cell r="B277" t="str">
            <v>Tecnielec</v>
          </cell>
          <cell r="C277">
            <v>100105</v>
          </cell>
          <cell r="D277" t="str">
            <v>4003</v>
          </cell>
          <cell r="E277">
            <v>32666</v>
          </cell>
          <cell r="F277" t="str">
            <v>MUNOZ PINCAY DENNIS ALBERTO</v>
          </cell>
          <cell r="G277">
            <v>901024349</v>
          </cell>
          <cell r="H277">
            <v>73522169</v>
          </cell>
        </row>
        <row r="278">
          <cell r="A278" t="str">
            <v>P</v>
          </cell>
          <cell r="B278" t="str">
            <v>Pormar</v>
          </cell>
          <cell r="C278">
            <v>100105</v>
          </cell>
          <cell r="D278" t="str">
            <v>5031</v>
          </cell>
          <cell r="E278">
            <v>33377</v>
          </cell>
          <cell r="F278" t="str">
            <v>MUNOZ TERAN JORGE WILLIAM</v>
          </cell>
          <cell r="G278">
            <v>909797607</v>
          </cell>
          <cell r="H278">
            <v>0</v>
          </cell>
        </row>
        <row r="279">
          <cell r="A279" t="str">
            <v>U</v>
          </cell>
          <cell r="B279" t="str">
            <v>Ubesa</v>
          </cell>
          <cell r="C279">
            <v>700103</v>
          </cell>
          <cell r="D279" t="str">
            <v>1189</v>
          </cell>
          <cell r="E279">
            <v>25547</v>
          </cell>
          <cell r="F279" t="str">
            <v>MUNOZ VEAS JOSE</v>
          </cell>
          <cell r="G279">
            <v>900004599</v>
          </cell>
          <cell r="H279">
            <v>69441088</v>
          </cell>
          <cell r="I279" t="str">
            <v>Guerrero Martinez 327 y Colon</v>
          </cell>
          <cell r="J279" t="str">
            <v>373-050</v>
          </cell>
        </row>
        <row r="280">
          <cell r="A280" t="str">
            <v>U</v>
          </cell>
          <cell r="B280" t="str">
            <v>Ubesa</v>
          </cell>
          <cell r="C280">
            <v>300202</v>
          </cell>
          <cell r="D280" t="str">
            <v>2164</v>
          </cell>
          <cell r="E280">
            <v>33004</v>
          </cell>
          <cell r="F280" t="str">
            <v>MURUSUMBAY DUTAN CARLOS JULIO</v>
          </cell>
          <cell r="G280">
            <v>300785953</v>
          </cell>
          <cell r="H280">
            <v>76601075</v>
          </cell>
          <cell r="I280" t="str">
            <v>Sta. Rosa # 1409 y Boyaca (Machala)</v>
          </cell>
          <cell r="J280" t="str">
            <v>923-347</v>
          </cell>
        </row>
        <row r="281">
          <cell r="A281" t="str">
            <v>U</v>
          </cell>
          <cell r="B281" t="str">
            <v>Ubesa</v>
          </cell>
          <cell r="C281">
            <v>400203</v>
          </cell>
          <cell r="D281" t="str">
            <v>2178</v>
          </cell>
          <cell r="E281">
            <v>24962</v>
          </cell>
          <cell r="F281" t="str">
            <v>NARANJO NARVAEZ JULIO CESAR</v>
          </cell>
          <cell r="G281">
            <v>900726134</v>
          </cell>
          <cell r="H281">
            <v>62400495</v>
          </cell>
        </row>
        <row r="282">
          <cell r="A282" t="str">
            <v>F</v>
          </cell>
          <cell r="B282" t="str">
            <v>Friocont</v>
          </cell>
          <cell r="C282">
            <v>100105</v>
          </cell>
          <cell r="D282" t="str">
            <v>4537</v>
          </cell>
          <cell r="E282">
            <v>34309</v>
          </cell>
          <cell r="F282" t="str">
            <v>NARANJO PEREIRA WASHINGTON</v>
          </cell>
          <cell r="G282">
            <v>901499624</v>
          </cell>
          <cell r="H282">
            <v>71550909</v>
          </cell>
        </row>
        <row r="283">
          <cell r="A283" t="str">
            <v>U</v>
          </cell>
          <cell r="B283" t="str">
            <v>Ubesa</v>
          </cell>
          <cell r="C283">
            <v>600102</v>
          </cell>
          <cell r="D283" t="str">
            <v>1534</v>
          </cell>
          <cell r="E283">
            <v>31957</v>
          </cell>
          <cell r="F283" t="str">
            <v>NARVAEZ MUNOZ VICTOR EMILIO</v>
          </cell>
          <cell r="G283">
            <v>908549249</v>
          </cell>
          <cell r="H283">
            <v>81623809</v>
          </cell>
          <cell r="I283" t="str">
            <v>Fco. Segura 316 y Rosa  Borja  Icaza</v>
          </cell>
        </row>
        <row r="284">
          <cell r="A284" t="str">
            <v>F</v>
          </cell>
          <cell r="B284" t="str">
            <v>Friocont</v>
          </cell>
          <cell r="C284">
            <v>100105</v>
          </cell>
          <cell r="D284" t="str">
            <v>4532</v>
          </cell>
          <cell r="E284">
            <v>34127</v>
          </cell>
          <cell r="F284" t="str">
            <v>NAVARRETE MUNOZ RAFAEL</v>
          </cell>
          <cell r="G284">
            <v>909764706</v>
          </cell>
          <cell r="H284">
            <v>0</v>
          </cell>
        </row>
        <row r="285">
          <cell r="A285" t="str">
            <v>P</v>
          </cell>
          <cell r="B285" t="str">
            <v>Pormar</v>
          </cell>
          <cell r="C285">
            <v>100105</v>
          </cell>
          <cell r="D285" t="str">
            <v>5040</v>
          </cell>
          <cell r="E285">
            <v>34526</v>
          </cell>
          <cell r="F285" t="str">
            <v>NAVARRO PACHECO EDUARDO</v>
          </cell>
          <cell r="G285">
            <v>910952423</v>
          </cell>
          <cell r="H285">
            <v>917201857</v>
          </cell>
        </row>
        <row r="286">
          <cell r="A286" t="str">
            <v>S</v>
          </cell>
          <cell r="B286" t="str">
            <v>Standard</v>
          </cell>
          <cell r="C286">
            <v>600102</v>
          </cell>
          <cell r="D286" t="str">
            <v>1375</v>
          </cell>
          <cell r="E286">
            <v>29675</v>
          </cell>
          <cell r="F286" t="str">
            <v>NEIRA NUQUES LUIS ANTONIO</v>
          </cell>
          <cell r="G286">
            <v>906182704</v>
          </cell>
          <cell r="H286">
            <v>80582470</v>
          </cell>
          <cell r="I286" t="str">
            <v>Cdla. La Garzota mz. 48 villa 11</v>
          </cell>
          <cell r="J286" t="str">
            <v>243-362</v>
          </cell>
        </row>
        <row r="287">
          <cell r="A287" t="str">
            <v>U</v>
          </cell>
          <cell r="B287" t="str">
            <v>Ubesa</v>
          </cell>
          <cell r="C287">
            <v>200115</v>
          </cell>
          <cell r="D287" t="str">
            <v>1069</v>
          </cell>
          <cell r="E287">
            <v>29087</v>
          </cell>
          <cell r="F287" t="str">
            <v>NOBOA AUGURTO FERNANDO</v>
          </cell>
          <cell r="G287">
            <v>904507860</v>
          </cell>
          <cell r="H287">
            <v>79501221</v>
          </cell>
          <cell r="I287" t="str">
            <v>Cdla. Estela mz. 126 villa 21-22</v>
          </cell>
          <cell r="J287" t="str">
            <v>245-541</v>
          </cell>
        </row>
        <row r="288">
          <cell r="A288" t="str">
            <v>U</v>
          </cell>
          <cell r="B288" t="str">
            <v>Ubesa</v>
          </cell>
          <cell r="C288">
            <v>300302</v>
          </cell>
          <cell r="D288" t="str">
            <v>0909</v>
          </cell>
          <cell r="E288">
            <v>34120</v>
          </cell>
          <cell r="F288" t="str">
            <v>NOBOA WASHINGTON ANTONIO</v>
          </cell>
          <cell r="G288">
            <v>904074473</v>
          </cell>
          <cell r="H288">
            <v>0</v>
          </cell>
        </row>
        <row r="289">
          <cell r="A289" t="str">
            <v>U</v>
          </cell>
          <cell r="B289" t="str">
            <v>Ubesa</v>
          </cell>
          <cell r="C289">
            <v>200106</v>
          </cell>
          <cell r="D289" t="str">
            <v>2243</v>
          </cell>
          <cell r="E289">
            <v>32132</v>
          </cell>
          <cell r="F289" t="str">
            <v>NOE FERNANDEZ WILLIAM JESUS</v>
          </cell>
          <cell r="G289">
            <v>701655755</v>
          </cell>
          <cell r="H289">
            <v>85631894</v>
          </cell>
          <cell r="I289" t="str">
            <v>Tarqui y 9na. Sur (Machala)</v>
          </cell>
        </row>
        <row r="290">
          <cell r="A290" t="str">
            <v>U</v>
          </cell>
          <cell r="B290" t="str">
            <v>Ubesa</v>
          </cell>
          <cell r="C290">
            <v>200106</v>
          </cell>
          <cell r="D290" t="str">
            <v>1779</v>
          </cell>
          <cell r="E290">
            <v>33651</v>
          </cell>
          <cell r="F290" t="str">
            <v>NUÑEZ SANTOS PETER OMAR</v>
          </cell>
          <cell r="G290">
            <v>1201433024</v>
          </cell>
          <cell r="H290">
            <v>836107680</v>
          </cell>
          <cell r="I290" t="str">
            <v>Morona y Jubones (Milagro)</v>
          </cell>
        </row>
        <row r="291">
          <cell r="A291" t="str">
            <v>U</v>
          </cell>
          <cell r="B291" t="str">
            <v>Ubesa</v>
          </cell>
          <cell r="C291">
            <v>200219</v>
          </cell>
          <cell r="D291" t="str">
            <v>2122</v>
          </cell>
          <cell r="E291">
            <v>29017</v>
          </cell>
          <cell r="F291" t="str">
            <v>NUNEZ CEVALLOS FRANCISCO ANTIMO</v>
          </cell>
          <cell r="G291">
            <v>700340862</v>
          </cell>
          <cell r="H291">
            <v>0</v>
          </cell>
          <cell r="I291" t="str">
            <v>8ava. Carrera Oeste y 9 de Octubre (Machala)</v>
          </cell>
          <cell r="J291" t="str">
            <v>920-831</v>
          </cell>
        </row>
        <row r="292">
          <cell r="A292" t="str">
            <v>U</v>
          </cell>
          <cell r="B292" t="str">
            <v>Ubesa</v>
          </cell>
          <cell r="C292">
            <v>400101</v>
          </cell>
          <cell r="D292" t="str">
            <v>1525</v>
          </cell>
          <cell r="E292">
            <v>31922</v>
          </cell>
          <cell r="F292" t="str">
            <v>NUNEZ PARRA MARIA ANTONIETA VERONI</v>
          </cell>
          <cell r="G292">
            <v>904596244</v>
          </cell>
          <cell r="H292">
            <v>77560541</v>
          </cell>
          <cell r="I292" t="str">
            <v>Alborada V mz DL v-20</v>
          </cell>
          <cell r="J292" t="str">
            <v>271-991</v>
          </cell>
        </row>
        <row r="293">
          <cell r="A293" t="str">
            <v>P</v>
          </cell>
          <cell r="B293" t="str">
            <v>Pormar</v>
          </cell>
          <cell r="C293">
            <v>100105</v>
          </cell>
          <cell r="D293" t="str">
            <v>5009</v>
          </cell>
          <cell r="E293">
            <v>32509</v>
          </cell>
          <cell r="F293" t="str">
            <v>NUNEZ PAZMINO ANGEL HECTOR</v>
          </cell>
          <cell r="G293">
            <v>908190630</v>
          </cell>
          <cell r="H293">
            <v>80610895</v>
          </cell>
        </row>
        <row r="294">
          <cell r="A294" t="str">
            <v>U</v>
          </cell>
          <cell r="B294" t="str">
            <v>Ubesa</v>
          </cell>
          <cell r="C294">
            <v>200109</v>
          </cell>
          <cell r="D294" t="str">
            <v>1635</v>
          </cell>
          <cell r="E294">
            <v>32901</v>
          </cell>
          <cell r="F294" t="str">
            <v>NUNEZ VARGAS FRANKLIN</v>
          </cell>
          <cell r="G294">
            <v>907520670</v>
          </cell>
          <cell r="H294">
            <v>906000060</v>
          </cell>
          <cell r="I294" t="str">
            <v>Sauces IV mz F365 solar 69</v>
          </cell>
        </row>
        <row r="295">
          <cell r="A295" t="str">
            <v>U</v>
          </cell>
          <cell r="B295" t="str">
            <v>Ubesa</v>
          </cell>
          <cell r="C295">
            <v>200109</v>
          </cell>
          <cell r="D295" t="str">
            <v>2260</v>
          </cell>
          <cell r="E295">
            <v>32924</v>
          </cell>
          <cell r="F295" t="str">
            <v>OCHOA CAMACHO KLEBER</v>
          </cell>
          <cell r="G295">
            <v>701635773</v>
          </cell>
          <cell r="H295">
            <v>0</v>
          </cell>
        </row>
        <row r="296">
          <cell r="A296" t="str">
            <v>M</v>
          </cell>
          <cell r="B296" t="str">
            <v>Agmaresa</v>
          </cell>
          <cell r="C296">
            <v>100105</v>
          </cell>
          <cell r="D296" t="str">
            <v>1690</v>
          </cell>
          <cell r="E296">
            <v>33252</v>
          </cell>
          <cell r="F296" t="str">
            <v>OCHOA CAMACHO MIGUEL JOSE</v>
          </cell>
          <cell r="G296">
            <v>912416799</v>
          </cell>
          <cell r="H296">
            <v>87680165</v>
          </cell>
        </row>
        <row r="297">
          <cell r="A297" t="str">
            <v>P</v>
          </cell>
          <cell r="B297" t="str">
            <v>Pormar</v>
          </cell>
          <cell r="C297">
            <v>100105</v>
          </cell>
          <cell r="D297" t="str">
            <v>1469</v>
          </cell>
          <cell r="E297">
            <v>34381</v>
          </cell>
          <cell r="F297" t="str">
            <v>OCHOA ZAMBRANO VICENTE</v>
          </cell>
          <cell r="G297">
            <v>909282642</v>
          </cell>
          <cell r="H297">
            <v>0</v>
          </cell>
        </row>
        <row r="298">
          <cell r="A298" t="str">
            <v>U</v>
          </cell>
          <cell r="B298" t="str">
            <v>Ubesa</v>
          </cell>
          <cell r="C298">
            <v>600205</v>
          </cell>
          <cell r="D298" t="str">
            <v>2038</v>
          </cell>
          <cell r="E298">
            <v>27096</v>
          </cell>
          <cell r="F298" t="str">
            <v>OJEDA DESCONOCIDO CARLOS RAMON</v>
          </cell>
          <cell r="G298">
            <v>700127780</v>
          </cell>
          <cell r="H298">
            <v>74350273</v>
          </cell>
          <cell r="I298" t="str">
            <v>Buenavista y Ambrosio Guala (Machala)</v>
          </cell>
        </row>
        <row r="299">
          <cell r="A299" t="str">
            <v>U</v>
          </cell>
          <cell r="B299" t="str">
            <v>Ubesa</v>
          </cell>
          <cell r="C299">
            <v>200101</v>
          </cell>
          <cell r="D299" t="str">
            <v>1569</v>
          </cell>
          <cell r="E299">
            <v>32345</v>
          </cell>
          <cell r="F299" t="str">
            <v>OLEAS ESPINOZA CARLOS HUMBERTO</v>
          </cell>
          <cell r="G299">
            <v>904136504</v>
          </cell>
          <cell r="H299">
            <v>88510140</v>
          </cell>
        </row>
        <row r="300">
          <cell r="A300" t="str">
            <v>U</v>
          </cell>
          <cell r="B300" t="str">
            <v>Ubesa</v>
          </cell>
          <cell r="C300">
            <v>400101</v>
          </cell>
          <cell r="D300" t="str">
            <v>0906</v>
          </cell>
          <cell r="E300">
            <v>34120</v>
          </cell>
          <cell r="F300" t="str">
            <v>OLIVO MARTILLO NEMECIO</v>
          </cell>
          <cell r="G300">
            <v>907512594</v>
          </cell>
          <cell r="H300">
            <v>0</v>
          </cell>
        </row>
        <row r="301">
          <cell r="A301" t="str">
            <v>U</v>
          </cell>
          <cell r="B301" t="str">
            <v>Ubesa</v>
          </cell>
          <cell r="C301">
            <v>400103</v>
          </cell>
          <cell r="D301" t="str">
            <v>1814</v>
          </cell>
          <cell r="E301">
            <v>33801</v>
          </cell>
          <cell r="F301" t="str">
            <v>OLIVO ZAMBRANO EDISON RAMIRO</v>
          </cell>
          <cell r="G301">
            <v>914655766</v>
          </cell>
          <cell r="H301">
            <v>0</v>
          </cell>
        </row>
        <row r="302">
          <cell r="A302" t="str">
            <v>U</v>
          </cell>
          <cell r="B302" t="str">
            <v>Ubesa</v>
          </cell>
          <cell r="C302">
            <v>600105</v>
          </cell>
          <cell r="D302" t="str">
            <v>0917</v>
          </cell>
          <cell r="E302">
            <v>34386</v>
          </cell>
          <cell r="F302" t="str">
            <v>OLLAGUE ESPINOZA MARIA</v>
          </cell>
          <cell r="G302">
            <v>912968757</v>
          </cell>
          <cell r="H302">
            <v>0</v>
          </cell>
          <cell r="I302" t="str">
            <v>Atarazana  bloque  15 dep. 1</v>
          </cell>
          <cell r="J302" t="str">
            <v>394-122</v>
          </cell>
        </row>
        <row r="303">
          <cell r="A303" t="str">
            <v>T</v>
          </cell>
          <cell r="B303" t="str">
            <v>Tallán</v>
          </cell>
          <cell r="C303">
            <v>100105</v>
          </cell>
          <cell r="D303" t="str">
            <v>5509</v>
          </cell>
          <cell r="E303">
            <v>32479</v>
          </cell>
          <cell r="F303" t="str">
            <v>ONOFA CARDENAS MILTON EDUARDO</v>
          </cell>
          <cell r="G303">
            <v>905829479</v>
          </cell>
          <cell r="H303">
            <v>885500644</v>
          </cell>
        </row>
        <row r="304">
          <cell r="A304" t="str">
            <v>U</v>
          </cell>
          <cell r="B304" t="str">
            <v>Ubesa</v>
          </cell>
          <cell r="C304">
            <v>200219</v>
          </cell>
          <cell r="D304" t="str">
            <v>2256</v>
          </cell>
          <cell r="E304">
            <v>32761</v>
          </cell>
          <cell r="F304" t="str">
            <v>ORDONEZ OCAMPO FANNY YOVANI</v>
          </cell>
          <cell r="G304">
            <v>701415895</v>
          </cell>
          <cell r="H304">
            <v>896000009</v>
          </cell>
          <cell r="I304" t="str">
            <v>Arízaga # 574 y Guayas (Machala)</v>
          </cell>
          <cell r="J304" t="str">
            <v>922-258</v>
          </cell>
        </row>
        <row r="305">
          <cell r="A305" t="str">
            <v>U</v>
          </cell>
          <cell r="B305" t="str">
            <v>Ubesa</v>
          </cell>
          <cell r="C305">
            <v>300302</v>
          </cell>
          <cell r="D305" t="str">
            <v>1255</v>
          </cell>
          <cell r="E305">
            <v>21782</v>
          </cell>
          <cell r="F305" t="str">
            <v>ORELLANA JARA ROBERTO EUDORO</v>
          </cell>
          <cell r="G305">
            <v>900258500</v>
          </cell>
          <cell r="H305">
            <v>51340506</v>
          </cell>
        </row>
        <row r="306">
          <cell r="A306" t="str">
            <v>U</v>
          </cell>
          <cell r="B306" t="str">
            <v>Ubesa</v>
          </cell>
          <cell r="C306">
            <v>600205</v>
          </cell>
          <cell r="D306" t="str">
            <v>2001</v>
          </cell>
          <cell r="E306">
            <v>25692</v>
          </cell>
          <cell r="F306" t="str">
            <v>ORELLANA LASCANO IRMA YOLANDA</v>
          </cell>
          <cell r="G306">
            <v>700128606</v>
          </cell>
          <cell r="H306">
            <v>59390174</v>
          </cell>
          <cell r="I306" t="str">
            <v>Callejón 8ava. B Norte y Sta. Rosa (Machala)</v>
          </cell>
        </row>
        <row r="307">
          <cell r="A307" t="str">
            <v>M</v>
          </cell>
          <cell r="B307" t="str">
            <v>Agmaresa</v>
          </cell>
          <cell r="C307">
            <v>100105</v>
          </cell>
          <cell r="D307" t="str">
            <v>1796</v>
          </cell>
          <cell r="E307">
            <v>33728</v>
          </cell>
          <cell r="F307" t="str">
            <v>OROZCO FARIAS JORGE W</v>
          </cell>
          <cell r="G307">
            <v>913744058</v>
          </cell>
          <cell r="H307">
            <v>0</v>
          </cell>
        </row>
        <row r="308">
          <cell r="A308" t="str">
            <v>U</v>
          </cell>
          <cell r="B308" t="str">
            <v>Ubesa</v>
          </cell>
          <cell r="C308">
            <v>200106</v>
          </cell>
          <cell r="D308" t="str">
            <v>1888</v>
          </cell>
          <cell r="E308">
            <v>34498</v>
          </cell>
          <cell r="F308" t="str">
            <v>ORTEGA BENAVIDES NELZON</v>
          </cell>
          <cell r="G308">
            <v>1202327902</v>
          </cell>
          <cell r="H308">
            <v>0</v>
          </cell>
          <cell r="I308" t="str">
            <v>La A y Pacífico Gordillo</v>
          </cell>
          <cell r="J308" t="str">
            <v>445-461</v>
          </cell>
        </row>
        <row r="309">
          <cell r="A309" t="str">
            <v>U</v>
          </cell>
          <cell r="B309" t="str">
            <v>Ubesa</v>
          </cell>
          <cell r="C309">
            <v>300202</v>
          </cell>
          <cell r="D309" t="str">
            <v>2138</v>
          </cell>
          <cell r="E309">
            <v>27722</v>
          </cell>
          <cell r="F309" t="str">
            <v>ORTEGA ZAMBRANO FAUSTO OLMEDO</v>
          </cell>
          <cell r="G309">
            <v>700364482</v>
          </cell>
          <cell r="H309">
            <v>54370581</v>
          </cell>
          <cell r="I309" t="str">
            <v>Cdla. Las Brisas mz.B5 villa 3 (Machala)</v>
          </cell>
          <cell r="J309" t="str">
            <v>923-543</v>
          </cell>
        </row>
        <row r="310">
          <cell r="A310" t="str">
            <v>U</v>
          </cell>
          <cell r="B310" t="str">
            <v>Ubesa</v>
          </cell>
          <cell r="C310">
            <v>600205</v>
          </cell>
          <cell r="D310" t="str">
            <v>2172</v>
          </cell>
          <cell r="E310">
            <v>30150</v>
          </cell>
          <cell r="F310" t="str">
            <v>ORTIZ GODOY JOSE</v>
          </cell>
          <cell r="G310">
            <v>701417271</v>
          </cell>
          <cell r="H310">
            <v>80580043</v>
          </cell>
          <cell r="I310" t="str">
            <v>Pichincha y 10 de Agosto (Machala)</v>
          </cell>
        </row>
        <row r="311">
          <cell r="A311" t="str">
            <v>U</v>
          </cell>
          <cell r="B311" t="str">
            <v>Ubesa</v>
          </cell>
          <cell r="C311">
            <v>200106</v>
          </cell>
          <cell r="D311" t="str">
            <v>1697</v>
          </cell>
          <cell r="E311">
            <v>33259</v>
          </cell>
          <cell r="F311" t="str">
            <v>PACHECO MOLINA HERNAN R</v>
          </cell>
          <cell r="G311">
            <v>701208803</v>
          </cell>
          <cell r="H311">
            <v>0</v>
          </cell>
          <cell r="I311" t="str">
            <v>Sauces y 3ra. Barrio La Aurora  (Machala)</v>
          </cell>
        </row>
        <row r="312">
          <cell r="A312" t="str">
            <v>U</v>
          </cell>
          <cell r="B312" t="str">
            <v>Ubesa</v>
          </cell>
          <cell r="C312">
            <v>200115</v>
          </cell>
          <cell r="D312" t="str">
            <v>1085</v>
          </cell>
          <cell r="E312">
            <v>28072</v>
          </cell>
          <cell r="F312" t="str">
            <v>PACHECO TORRES JACINTO</v>
          </cell>
          <cell r="G312">
            <v>901710044</v>
          </cell>
          <cell r="H312">
            <v>45270328</v>
          </cell>
        </row>
        <row r="313">
          <cell r="A313" t="str">
            <v>F</v>
          </cell>
          <cell r="B313" t="str">
            <v>Friocont</v>
          </cell>
          <cell r="C313">
            <v>100105</v>
          </cell>
          <cell r="D313" t="str">
            <v>4510</v>
          </cell>
          <cell r="E313">
            <v>32540</v>
          </cell>
          <cell r="F313" t="str">
            <v>PACHECO VELEZ JUAN ALFREDO</v>
          </cell>
          <cell r="G313">
            <v>908981798</v>
          </cell>
          <cell r="H313">
            <v>88660245</v>
          </cell>
        </row>
        <row r="314">
          <cell r="A314" t="str">
            <v>U</v>
          </cell>
          <cell r="B314" t="str">
            <v>Ubesa</v>
          </cell>
          <cell r="C314">
            <v>300202</v>
          </cell>
          <cell r="D314" t="str">
            <v>2163</v>
          </cell>
          <cell r="E314">
            <v>32874</v>
          </cell>
          <cell r="F314" t="str">
            <v>PALACIOS ORDONEZ JORGE</v>
          </cell>
          <cell r="G314">
            <v>700006653</v>
          </cell>
          <cell r="H314">
            <v>3240437</v>
          </cell>
          <cell r="I314" t="str">
            <v>Sucre # 312 (Machala)</v>
          </cell>
          <cell r="J314" t="str">
            <v>930-387</v>
          </cell>
        </row>
        <row r="315">
          <cell r="A315" t="str">
            <v>P</v>
          </cell>
          <cell r="B315" t="str">
            <v>Pormar</v>
          </cell>
          <cell r="C315">
            <v>100105</v>
          </cell>
          <cell r="D315" t="str">
            <v>4018</v>
          </cell>
          <cell r="E315">
            <v>32964</v>
          </cell>
          <cell r="F315" t="str">
            <v>PALMA GUERRERO JAVIER</v>
          </cell>
          <cell r="G315">
            <v>909567539</v>
          </cell>
          <cell r="H315">
            <v>82661049</v>
          </cell>
        </row>
        <row r="316">
          <cell r="A316" t="str">
            <v>U</v>
          </cell>
          <cell r="B316" t="str">
            <v>Ubesa</v>
          </cell>
          <cell r="C316">
            <v>400205</v>
          </cell>
          <cell r="D316" t="str">
            <v>2146</v>
          </cell>
          <cell r="E316">
            <v>25023</v>
          </cell>
          <cell r="F316" t="str">
            <v>PANCHANA RIVERA CLAUDIO ROBERTO</v>
          </cell>
          <cell r="G316">
            <v>700347487</v>
          </cell>
          <cell r="H316">
            <v>56340083</v>
          </cell>
          <cell r="I316" t="str">
            <v>Pichincha # 740 y Juan Montalvo (Machala)</v>
          </cell>
          <cell r="J316" t="str">
            <v>921-803</v>
          </cell>
        </row>
        <row r="317">
          <cell r="A317" t="str">
            <v>U</v>
          </cell>
          <cell r="B317" t="str">
            <v>Ubesa</v>
          </cell>
          <cell r="C317">
            <v>200517</v>
          </cell>
          <cell r="D317" t="str">
            <v>1875</v>
          </cell>
          <cell r="E317">
            <v>34344</v>
          </cell>
          <cell r="F317" t="str">
            <v>PAREDES CARDENAS ANA</v>
          </cell>
          <cell r="G317">
            <v>1203165806</v>
          </cell>
          <cell r="H317">
            <v>947400015</v>
          </cell>
          <cell r="I317" t="str">
            <v>Clementina</v>
          </cell>
        </row>
        <row r="318">
          <cell r="A318" t="str">
            <v>T</v>
          </cell>
          <cell r="B318" t="str">
            <v>Tallán</v>
          </cell>
          <cell r="C318">
            <v>100105</v>
          </cell>
          <cell r="D318" t="str">
            <v>5518</v>
          </cell>
          <cell r="E318">
            <v>33623</v>
          </cell>
          <cell r="F318" t="str">
            <v>PAREDES CEDENO JULIO MANUEL</v>
          </cell>
          <cell r="G318">
            <v>909713232</v>
          </cell>
          <cell r="H318">
            <v>0</v>
          </cell>
        </row>
        <row r="319">
          <cell r="A319" t="str">
            <v>U</v>
          </cell>
          <cell r="B319" t="str">
            <v>Ubesa</v>
          </cell>
          <cell r="C319">
            <v>200517</v>
          </cell>
          <cell r="D319" t="str">
            <v>1574</v>
          </cell>
          <cell r="E319">
            <v>32399</v>
          </cell>
          <cell r="F319" t="str">
            <v>PAREDES ENCALADA GABRIEL OSWALDO</v>
          </cell>
          <cell r="G319">
            <v>905934089</v>
          </cell>
          <cell r="H319">
            <v>0</v>
          </cell>
        </row>
        <row r="320">
          <cell r="A320" t="str">
            <v>P</v>
          </cell>
          <cell r="B320" t="str">
            <v>Pormar</v>
          </cell>
          <cell r="C320">
            <v>100105</v>
          </cell>
          <cell r="D320" t="str">
            <v>5037</v>
          </cell>
          <cell r="E320">
            <v>34309</v>
          </cell>
          <cell r="F320" t="str">
            <v>PAREDES JARA JAIME</v>
          </cell>
          <cell r="G320">
            <v>908462187</v>
          </cell>
          <cell r="H320">
            <v>0</v>
          </cell>
        </row>
        <row r="321">
          <cell r="A321" t="str">
            <v>U</v>
          </cell>
          <cell r="B321" t="str">
            <v>Ubesa</v>
          </cell>
          <cell r="C321">
            <v>200106</v>
          </cell>
          <cell r="D321" t="str">
            <v>1893</v>
          </cell>
          <cell r="E321">
            <v>34533</v>
          </cell>
          <cell r="F321" t="str">
            <v>PAREDES MONTERO ANGEL</v>
          </cell>
          <cell r="G321">
            <v>301296091</v>
          </cell>
          <cell r="H321">
            <v>0</v>
          </cell>
          <cell r="I321" t="str">
            <v>Manuel de J. Calle Av. Principal</v>
          </cell>
          <cell r="J321" t="str">
            <v>724-415</v>
          </cell>
        </row>
        <row r="322">
          <cell r="A322" t="str">
            <v>U</v>
          </cell>
          <cell r="B322" t="str">
            <v>Ubesa</v>
          </cell>
          <cell r="C322">
            <v>200517</v>
          </cell>
          <cell r="D322" t="str">
            <v>1668</v>
          </cell>
          <cell r="E322">
            <v>33097</v>
          </cell>
          <cell r="F322" t="str">
            <v>PAREDES RECALDE PATRICIO</v>
          </cell>
          <cell r="G322">
            <v>1201183918</v>
          </cell>
          <cell r="H322">
            <v>905900109</v>
          </cell>
          <cell r="I322" t="str">
            <v>27 de Mayo y 9 de Octubre</v>
          </cell>
          <cell r="J322" t="str">
            <v>732-032</v>
          </cell>
        </row>
        <row r="323">
          <cell r="A323" t="str">
            <v>U</v>
          </cell>
          <cell r="B323" t="str">
            <v>Ubesa</v>
          </cell>
          <cell r="C323">
            <v>200106</v>
          </cell>
          <cell r="D323" t="str">
            <v>2213</v>
          </cell>
          <cell r="E323">
            <v>31434</v>
          </cell>
          <cell r="F323" t="str">
            <v>PARRA ALBARRACIN JORGE EMILIANO</v>
          </cell>
          <cell r="G323">
            <v>100881606</v>
          </cell>
          <cell r="H323">
            <v>86500027</v>
          </cell>
        </row>
        <row r="324">
          <cell r="A324" t="str">
            <v>U</v>
          </cell>
          <cell r="B324" t="str">
            <v>Ubesa</v>
          </cell>
          <cell r="C324">
            <v>600106</v>
          </cell>
          <cell r="D324" t="str">
            <v>1813</v>
          </cell>
          <cell r="E324">
            <v>33772</v>
          </cell>
          <cell r="F324" t="str">
            <v>PARRA RAMBAY NANCY G</v>
          </cell>
          <cell r="G324">
            <v>908993587</v>
          </cell>
          <cell r="H324">
            <v>927402965</v>
          </cell>
          <cell r="I324" t="str">
            <v>La Saiba mz N v-8</v>
          </cell>
          <cell r="J324" t="str">
            <v>343-271</v>
          </cell>
        </row>
        <row r="325">
          <cell r="A325" t="str">
            <v>U</v>
          </cell>
          <cell r="B325" t="str">
            <v>Ubesa</v>
          </cell>
          <cell r="C325">
            <v>400205</v>
          </cell>
          <cell r="D325" t="str">
            <v>2299</v>
          </cell>
          <cell r="E325">
            <v>34456</v>
          </cell>
          <cell r="F325" t="str">
            <v>PARRALES VALDEZ LUIS</v>
          </cell>
          <cell r="G325">
            <v>1304402322</v>
          </cell>
          <cell r="H325">
            <v>916000040</v>
          </cell>
        </row>
        <row r="326">
          <cell r="A326" t="str">
            <v>U</v>
          </cell>
          <cell r="B326" t="str">
            <v>Ubesa</v>
          </cell>
          <cell r="C326">
            <v>200106</v>
          </cell>
          <cell r="D326" t="str">
            <v>2261</v>
          </cell>
          <cell r="E326">
            <v>33097</v>
          </cell>
          <cell r="F326" t="str">
            <v>PASACA AGUILAR SIXTO BOLIVAR</v>
          </cell>
          <cell r="G326">
            <v>701516056</v>
          </cell>
          <cell r="H326">
            <v>896100078</v>
          </cell>
          <cell r="I326" t="str">
            <v>Napoleón Meru y 9na Norte (Machala)</v>
          </cell>
        </row>
        <row r="327">
          <cell r="A327" t="str">
            <v>U</v>
          </cell>
          <cell r="B327" t="str">
            <v>Ubesa</v>
          </cell>
          <cell r="C327">
            <v>600105</v>
          </cell>
          <cell r="D327" t="str">
            <v>1712</v>
          </cell>
          <cell r="E327">
            <v>33332</v>
          </cell>
          <cell r="F327" t="str">
            <v>PAZMINO HERNANDEZ MERCY</v>
          </cell>
          <cell r="G327">
            <v>908007842</v>
          </cell>
          <cell r="H327">
            <v>88590083</v>
          </cell>
          <cell r="I327" t="str">
            <v>Capitan Najera  4705 y la 19</v>
          </cell>
        </row>
        <row r="328">
          <cell r="A328" t="str">
            <v>T</v>
          </cell>
          <cell r="B328" t="str">
            <v>Tallán</v>
          </cell>
          <cell r="C328">
            <v>100105</v>
          </cell>
          <cell r="D328" t="str">
            <v>5510</v>
          </cell>
          <cell r="E328">
            <v>32565</v>
          </cell>
          <cell r="F328" t="str">
            <v>PENAFIEL CARRIEL JORGE FRANCISCO</v>
          </cell>
          <cell r="G328">
            <v>1201142351</v>
          </cell>
          <cell r="H328">
            <v>84599188</v>
          </cell>
        </row>
        <row r="329">
          <cell r="A329" t="str">
            <v>U</v>
          </cell>
          <cell r="B329" t="str">
            <v>Ubesa</v>
          </cell>
          <cell r="C329">
            <v>200109</v>
          </cell>
          <cell r="D329" t="str">
            <v>0900</v>
          </cell>
          <cell r="E329">
            <v>34120</v>
          </cell>
          <cell r="F329" t="str">
            <v>PERALTA JIMENEZ ANDRES</v>
          </cell>
          <cell r="G329">
            <v>907524680</v>
          </cell>
          <cell r="H329">
            <v>916005570</v>
          </cell>
          <cell r="I329" t="str">
            <v>Cdla. Nva Kenedy  calle 9 este 230 y la A</v>
          </cell>
          <cell r="J329" t="str">
            <v>394-669</v>
          </cell>
        </row>
        <row r="330">
          <cell r="A330" t="str">
            <v>U</v>
          </cell>
          <cell r="B330" t="str">
            <v>Ubesa</v>
          </cell>
          <cell r="C330">
            <v>200219</v>
          </cell>
          <cell r="D330" t="str">
            <v>2251</v>
          </cell>
          <cell r="E330">
            <v>32601</v>
          </cell>
          <cell r="F330" t="str">
            <v>PEREIRA VALAREZO MODESTO GERARDO</v>
          </cell>
          <cell r="G330">
            <v>701667321</v>
          </cell>
          <cell r="H330">
            <v>896200017</v>
          </cell>
          <cell r="I330" t="str">
            <v>Av. Ferroviaria - El Cambio</v>
          </cell>
        </row>
        <row r="331">
          <cell r="A331" t="str">
            <v>P</v>
          </cell>
          <cell r="B331" t="str">
            <v>Pormar</v>
          </cell>
          <cell r="C331">
            <v>100105</v>
          </cell>
          <cell r="D331" t="str">
            <v>1423</v>
          </cell>
          <cell r="E331">
            <v>34445</v>
          </cell>
          <cell r="F331" t="str">
            <v>PEREZ NEVAREZ LESTHER</v>
          </cell>
          <cell r="G331">
            <v>1304822438</v>
          </cell>
          <cell r="H331">
            <v>0</v>
          </cell>
        </row>
        <row r="332">
          <cell r="A332" t="str">
            <v>T</v>
          </cell>
          <cell r="B332" t="str">
            <v>Tallán</v>
          </cell>
          <cell r="C332">
            <v>100105</v>
          </cell>
          <cell r="D332" t="str">
            <v>5024</v>
          </cell>
          <cell r="E332">
            <v>33917</v>
          </cell>
          <cell r="F332" t="str">
            <v>PERUGACHE MARQUEZ GABRIEL M</v>
          </cell>
          <cell r="G332">
            <v>912162864</v>
          </cell>
          <cell r="H332">
            <v>897100140</v>
          </cell>
        </row>
        <row r="333">
          <cell r="A333" t="str">
            <v>P</v>
          </cell>
          <cell r="B333" t="str">
            <v>Pormar</v>
          </cell>
          <cell r="C333">
            <v>100105</v>
          </cell>
          <cell r="D333" t="str">
            <v>5020</v>
          </cell>
          <cell r="E333">
            <v>32826</v>
          </cell>
          <cell r="F333" t="str">
            <v>PESANTES ARREAGA TAYRON</v>
          </cell>
          <cell r="G333">
            <v>910630516</v>
          </cell>
          <cell r="H333">
            <v>87673028</v>
          </cell>
        </row>
        <row r="334">
          <cell r="A334" t="str">
            <v>F</v>
          </cell>
          <cell r="B334" t="str">
            <v>Friocont</v>
          </cell>
          <cell r="C334">
            <v>100105</v>
          </cell>
          <cell r="D334" t="str">
            <v>4521</v>
          </cell>
          <cell r="E334">
            <v>33833</v>
          </cell>
          <cell r="F334" t="str">
            <v>PINCAY GONZALEZ IGNACIO ENRIQUE</v>
          </cell>
          <cell r="G334">
            <v>912079274</v>
          </cell>
          <cell r="H334">
            <v>0</v>
          </cell>
        </row>
        <row r="335">
          <cell r="A335" t="str">
            <v>U</v>
          </cell>
          <cell r="B335" t="str">
            <v>Ubesa</v>
          </cell>
          <cell r="C335">
            <v>200106</v>
          </cell>
          <cell r="D335" t="str">
            <v>1529</v>
          </cell>
          <cell r="E335">
            <v>31945</v>
          </cell>
          <cell r="F335" t="str">
            <v>PINEDA BENALCAZAR MARY ALEXANDRA</v>
          </cell>
          <cell r="G335">
            <v>910483965</v>
          </cell>
          <cell r="H335">
            <v>87651824</v>
          </cell>
          <cell r="I335" t="str">
            <v>Alborada   XIII mz 13 villa 4</v>
          </cell>
          <cell r="J335" t="str">
            <v>246-508</v>
          </cell>
        </row>
        <row r="336">
          <cell r="A336" t="str">
            <v>U</v>
          </cell>
          <cell r="B336" t="str">
            <v>Ubesa</v>
          </cell>
          <cell r="C336">
            <v>200106</v>
          </cell>
          <cell r="D336" t="str">
            <v>1645</v>
          </cell>
          <cell r="E336">
            <v>32944</v>
          </cell>
          <cell r="F336" t="str">
            <v>PINELA DE LA VERA RICHARD</v>
          </cell>
          <cell r="G336">
            <v>908306624</v>
          </cell>
          <cell r="H336">
            <v>906200385</v>
          </cell>
          <cell r="I336" t="str">
            <v>Babahoyo y Pedro J. Martínez (Milagro)</v>
          </cell>
        </row>
        <row r="337">
          <cell r="A337" t="str">
            <v>U</v>
          </cell>
          <cell r="B337" t="str">
            <v>Ubesa</v>
          </cell>
          <cell r="C337">
            <v>600111</v>
          </cell>
          <cell r="D337" t="str">
            <v>1404</v>
          </cell>
          <cell r="E337">
            <v>29900</v>
          </cell>
          <cell r="F337" t="str">
            <v>PINOARGOTE VELOZ GUSTAVO</v>
          </cell>
          <cell r="G337">
            <v>902716521</v>
          </cell>
          <cell r="H337">
            <v>81531287</v>
          </cell>
          <cell r="I337" t="str">
            <v>Alborada VII mz 716  v- 14</v>
          </cell>
          <cell r="J337" t="str">
            <v>234-280</v>
          </cell>
        </row>
        <row r="338">
          <cell r="A338" t="str">
            <v>U</v>
          </cell>
          <cell r="B338" t="str">
            <v>Ubesa</v>
          </cell>
          <cell r="C338">
            <v>200106</v>
          </cell>
          <cell r="D338" t="str">
            <v>1898</v>
          </cell>
          <cell r="E338">
            <v>34554</v>
          </cell>
          <cell r="F338" t="str">
            <v>PISCO ZOTO JORGE</v>
          </cell>
          <cell r="G338">
            <v>1203605629</v>
          </cell>
          <cell r="H338">
            <v>947302090</v>
          </cell>
          <cell r="I338" t="str">
            <v>Isla de Bejacal</v>
          </cell>
        </row>
        <row r="339">
          <cell r="A339" t="str">
            <v>P</v>
          </cell>
          <cell r="B339" t="str">
            <v>Pormar</v>
          </cell>
          <cell r="C339">
            <v>100105</v>
          </cell>
          <cell r="D339" t="str">
            <v>5039</v>
          </cell>
          <cell r="E339">
            <v>34381</v>
          </cell>
          <cell r="F339" t="str">
            <v>PLUA ANZULES ANGEL</v>
          </cell>
          <cell r="G339">
            <v>1705091427</v>
          </cell>
          <cell r="H339">
            <v>0</v>
          </cell>
        </row>
        <row r="340">
          <cell r="A340" t="str">
            <v>U</v>
          </cell>
          <cell r="B340" t="str">
            <v>Ubesa</v>
          </cell>
          <cell r="C340">
            <v>600111</v>
          </cell>
          <cell r="D340" t="str">
            <v>0928</v>
          </cell>
          <cell r="E340">
            <v>34519</v>
          </cell>
          <cell r="F340" t="str">
            <v>PLUAS REYES ANGEL</v>
          </cell>
          <cell r="G340">
            <v>910504398</v>
          </cell>
          <cell r="H340">
            <v>0</v>
          </cell>
        </row>
        <row r="341">
          <cell r="A341" t="str">
            <v>S</v>
          </cell>
          <cell r="B341" t="str">
            <v>Standard</v>
          </cell>
          <cell r="C341">
            <v>200101</v>
          </cell>
          <cell r="D341" t="str">
            <v>1391</v>
          </cell>
          <cell r="E341">
            <v>28478</v>
          </cell>
          <cell r="F341" t="str">
            <v>PONCE AGUILAR OSWALDO</v>
          </cell>
          <cell r="G341">
            <v>1101276002</v>
          </cell>
          <cell r="H341">
            <v>74480568</v>
          </cell>
          <cell r="I341" t="str">
            <v>Cdla. Entre Ríos, av. 5ta. plazoleta 12, 1er. piso</v>
          </cell>
          <cell r="J341" t="str">
            <v>280-929</v>
          </cell>
        </row>
        <row r="342">
          <cell r="A342" t="str">
            <v>S</v>
          </cell>
          <cell r="B342" t="str">
            <v>Standard</v>
          </cell>
          <cell r="C342">
            <v>400101</v>
          </cell>
          <cell r="D342" t="str">
            <v>1212</v>
          </cell>
          <cell r="E342">
            <v>25509</v>
          </cell>
          <cell r="F342" t="str">
            <v>POZO ARMAS CESAR</v>
          </cell>
          <cell r="G342">
            <v>700124621</v>
          </cell>
          <cell r="H342">
            <v>53350761</v>
          </cell>
          <cell r="I342" t="str">
            <v>Escobedo # 702 y Padre Solano</v>
          </cell>
          <cell r="J342" t="str">
            <v>308-492</v>
          </cell>
        </row>
        <row r="343">
          <cell r="A343" t="str">
            <v>U</v>
          </cell>
          <cell r="B343" t="str">
            <v>Ubesa</v>
          </cell>
          <cell r="C343">
            <v>200517</v>
          </cell>
          <cell r="D343" t="str">
            <v>1119</v>
          </cell>
          <cell r="E343">
            <v>29136</v>
          </cell>
          <cell r="F343" t="str">
            <v>POZO LOPEZ FREDDY</v>
          </cell>
          <cell r="G343">
            <v>1201201090</v>
          </cell>
          <cell r="H343">
            <v>79596552</v>
          </cell>
          <cell r="I343" t="str">
            <v>Cdla. Universitaria</v>
          </cell>
        </row>
        <row r="344">
          <cell r="A344" t="str">
            <v>F</v>
          </cell>
          <cell r="B344" t="str">
            <v>Friocont</v>
          </cell>
          <cell r="C344">
            <v>100105</v>
          </cell>
          <cell r="D344" t="str">
            <v>4531</v>
          </cell>
          <cell r="E344">
            <v>34127</v>
          </cell>
          <cell r="F344" t="str">
            <v>PRIETO PINOARGOTE HECTOR</v>
          </cell>
          <cell r="G344">
            <v>913268629</v>
          </cell>
          <cell r="H344">
            <v>917101343</v>
          </cell>
        </row>
        <row r="345">
          <cell r="A345" t="str">
            <v>U</v>
          </cell>
          <cell r="B345" t="str">
            <v>Ubesa</v>
          </cell>
          <cell r="C345">
            <v>200219</v>
          </cell>
          <cell r="D345" t="str">
            <v>2224</v>
          </cell>
          <cell r="E345">
            <v>31888</v>
          </cell>
          <cell r="F345" t="str">
            <v>QUICHIMBO AGUILAR JULIO ENRIQUE</v>
          </cell>
          <cell r="G345">
            <v>700869787</v>
          </cell>
          <cell r="H345">
            <v>82548547</v>
          </cell>
          <cell r="I345" t="str">
            <v>8va. Norte y 10 de Agosto (Machala)</v>
          </cell>
          <cell r="J345" t="str">
            <v>923-387</v>
          </cell>
        </row>
        <row r="346">
          <cell r="A346" t="str">
            <v>U</v>
          </cell>
          <cell r="B346" t="str">
            <v>Ubesa</v>
          </cell>
          <cell r="C346">
            <v>200106</v>
          </cell>
          <cell r="D346" t="str">
            <v>1776</v>
          </cell>
          <cell r="E346">
            <v>33644</v>
          </cell>
          <cell r="F346" t="str">
            <v>QUIJANO ROBAYO WASHINGTON ALBERTO</v>
          </cell>
          <cell r="G346">
            <v>1201574884</v>
          </cell>
          <cell r="H346">
            <v>0</v>
          </cell>
          <cell r="I346" t="str">
            <v>Cdla. El Mamey (Babahoyo)</v>
          </cell>
          <cell r="J346" t="str">
            <v>731-604</v>
          </cell>
        </row>
        <row r="347">
          <cell r="A347" t="str">
            <v>U</v>
          </cell>
          <cell r="B347" t="str">
            <v>Ubesa</v>
          </cell>
          <cell r="C347">
            <v>600114</v>
          </cell>
          <cell r="D347" t="str">
            <v>1884</v>
          </cell>
          <cell r="E347">
            <v>34444</v>
          </cell>
          <cell r="F347" t="str">
            <v>QUIJIJE ZANABRIA FELIX</v>
          </cell>
          <cell r="G347">
            <v>906588900</v>
          </cell>
          <cell r="H347">
            <v>855700580</v>
          </cell>
          <cell r="I347" t="str">
            <v>42o. y la K</v>
          </cell>
        </row>
        <row r="348">
          <cell r="A348" t="str">
            <v>E</v>
          </cell>
          <cell r="B348" t="str">
            <v>Tecnielec</v>
          </cell>
          <cell r="C348">
            <v>100105</v>
          </cell>
          <cell r="D348" t="str">
            <v>5511</v>
          </cell>
          <cell r="E348">
            <v>32650</v>
          </cell>
          <cell r="F348" t="str">
            <v>QUIMI POSADA ROBERT M.</v>
          </cell>
          <cell r="G348">
            <v>911170363</v>
          </cell>
          <cell r="H348">
            <v>896601211</v>
          </cell>
        </row>
        <row r="349">
          <cell r="A349" t="str">
            <v>T</v>
          </cell>
          <cell r="B349" t="str">
            <v>Tallán</v>
          </cell>
          <cell r="C349">
            <v>100105</v>
          </cell>
          <cell r="D349" t="str">
            <v>5522</v>
          </cell>
          <cell r="E349">
            <v>33833</v>
          </cell>
          <cell r="F349" t="str">
            <v>QUINDE ERAZO MANUEL KENET</v>
          </cell>
          <cell r="G349">
            <v>913452454</v>
          </cell>
          <cell r="H349">
            <v>0</v>
          </cell>
        </row>
        <row r="350">
          <cell r="A350" t="str">
            <v>U</v>
          </cell>
          <cell r="B350" t="str">
            <v>Ubesa</v>
          </cell>
          <cell r="C350">
            <v>600105</v>
          </cell>
          <cell r="D350" t="str">
            <v>1154</v>
          </cell>
          <cell r="E350">
            <v>28828</v>
          </cell>
          <cell r="F350" t="str">
            <v>QUINDE SAN MARTIN VICTOR</v>
          </cell>
          <cell r="G350">
            <v>701082851</v>
          </cell>
          <cell r="H350">
            <v>72543316</v>
          </cell>
          <cell r="I350" t="str">
            <v>Duran Loja y Atahualpa</v>
          </cell>
        </row>
        <row r="351">
          <cell r="A351" t="str">
            <v>U</v>
          </cell>
          <cell r="B351" t="str">
            <v>Ubesa</v>
          </cell>
          <cell r="C351">
            <v>200106</v>
          </cell>
          <cell r="D351" t="str">
            <v>1881</v>
          </cell>
          <cell r="E351">
            <v>34381</v>
          </cell>
          <cell r="F351" t="str">
            <v>QUINONEZ CISNEROS HOLGER</v>
          </cell>
          <cell r="G351">
            <v>1202121941</v>
          </cell>
          <cell r="H351">
            <v>0</v>
          </cell>
          <cell r="I351" t="str">
            <v>Sauces II mz. H solar 9 (Quevedo)</v>
          </cell>
        </row>
        <row r="352">
          <cell r="A352" t="str">
            <v>U</v>
          </cell>
          <cell r="B352" t="str">
            <v>Ubesa</v>
          </cell>
          <cell r="C352">
            <v>200317</v>
          </cell>
          <cell r="D352" t="str">
            <v>0904</v>
          </cell>
          <cell r="E352">
            <v>34120</v>
          </cell>
          <cell r="F352" t="str">
            <v>QUINTO PLUAS LAURA</v>
          </cell>
          <cell r="G352">
            <v>901542399</v>
          </cell>
          <cell r="H352">
            <v>0</v>
          </cell>
          <cell r="I352" t="str">
            <v>Km. 26 Virgen del Fatima</v>
          </cell>
        </row>
        <row r="353">
          <cell r="A353" t="str">
            <v>U</v>
          </cell>
          <cell r="B353" t="str">
            <v>Ubesa</v>
          </cell>
          <cell r="C353">
            <v>200109</v>
          </cell>
          <cell r="D353" t="str">
            <v>1444</v>
          </cell>
          <cell r="E353">
            <v>30654</v>
          </cell>
          <cell r="F353" t="str">
            <v>QUISPILLO CHAUCA JOSE</v>
          </cell>
          <cell r="G353">
            <v>901932012</v>
          </cell>
          <cell r="H353">
            <v>83520022</v>
          </cell>
        </row>
        <row r="354">
          <cell r="A354" t="str">
            <v>U</v>
          </cell>
          <cell r="B354" t="str">
            <v>Ubesa</v>
          </cell>
          <cell r="C354">
            <v>600205</v>
          </cell>
          <cell r="D354" t="str">
            <v>0926</v>
          </cell>
          <cell r="E354">
            <v>34476</v>
          </cell>
          <cell r="F354" t="str">
            <v>RAMIREZ BEJARANO LUIS</v>
          </cell>
          <cell r="G354">
            <v>700006406</v>
          </cell>
          <cell r="H354">
            <v>592900980</v>
          </cell>
        </row>
        <row r="355">
          <cell r="A355" t="str">
            <v>U</v>
          </cell>
          <cell r="B355" t="str">
            <v>Ubesa</v>
          </cell>
          <cell r="C355">
            <v>200106</v>
          </cell>
          <cell r="D355" t="str">
            <v>2292</v>
          </cell>
          <cell r="E355">
            <v>33980</v>
          </cell>
          <cell r="F355" t="str">
            <v>RAMIREZ CRIOLLO JOHN A</v>
          </cell>
          <cell r="G355">
            <v>702307786</v>
          </cell>
          <cell r="H355">
            <v>36800013</v>
          </cell>
          <cell r="I355" t="str">
            <v>Buenavista y 9na Norte (Machala)</v>
          </cell>
        </row>
        <row r="356">
          <cell r="A356" t="str">
            <v>U</v>
          </cell>
          <cell r="B356" t="str">
            <v>Ubesa</v>
          </cell>
          <cell r="C356">
            <v>600205</v>
          </cell>
          <cell r="D356" t="str">
            <v>2036</v>
          </cell>
          <cell r="E356">
            <v>26980</v>
          </cell>
          <cell r="F356" t="str">
            <v>RAMIREZ OTILIA MARIA</v>
          </cell>
          <cell r="G356">
            <v>700771009</v>
          </cell>
          <cell r="H356">
            <v>73431035</v>
          </cell>
          <cell r="I356" t="str">
            <v>Bolivar y 10 de Agosto (Machala)</v>
          </cell>
        </row>
        <row r="357">
          <cell r="A357" t="str">
            <v>U</v>
          </cell>
          <cell r="B357" t="str">
            <v>Ubesa</v>
          </cell>
          <cell r="C357">
            <v>600111</v>
          </cell>
          <cell r="D357" t="str">
            <v>1671</v>
          </cell>
          <cell r="E357">
            <v>33126</v>
          </cell>
          <cell r="F357" t="str">
            <v>RAMIREZ PRADO PEDRO XAVIER</v>
          </cell>
          <cell r="G357">
            <v>906195987</v>
          </cell>
          <cell r="H357">
            <v>82600019</v>
          </cell>
        </row>
        <row r="358">
          <cell r="A358" t="str">
            <v>T</v>
          </cell>
          <cell r="B358" t="str">
            <v>Tallán</v>
          </cell>
          <cell r="C358">
            <v>100105</v>
          </cell>
          <cell r="D358" t="str">
            <v>5535</v>
          </cell>
          <cell r="E358">
            <v>34463</v>
          </cell>
          <cell r="F358" t="str">
            <v>RAMIREZ QUINDE JUAN</v>
          </cell>
          <cell r="G358">
            <v>909076069</v>
          </cell>
          <cell r="H358">
            <v>916301217</v>
          </cell>
        </row>
        <row r="359">
          <cell r="A359" t="str">
            <v>U</v>
          </cell>
          <cell r="B359" t="str">
            <v>Ubesa</v>
          </cell>
          <cell r="C359">
            <v>700102</v>
          </cell>
          <cell r="D359" t="str">
            <v>2264</v>
          </cell>
          <cell r="E359">
            <v>29392</v>
          </cell>
          <cell r="F359" t="str">
            <v>RAMIREZ ZAMBRANO MARTHA NEUSA</v>
          </cell>
          <cell r="G359">
            <v>701000374</v>
          </cell>
          <cell r="H359">
            <v>77547499</v>
          </cell>
          <cell r="I359" t="str">
            <v>Cdla. Machala mz.17 villa 17 (Machala)</v>
          </cell>
          <cell r="J359" t="str">
            <v>933-627</v>
          </cell>
        </row>
        <row r="360">
          <cell r="A360" t="str">
            <v>U</v>
          </cell>
          <cell r="B360" t="str">
            <v>Ubesa</v>
          </cell>
          <cell r="C360">
            <v>200517</v>
          </cell>
          <cell r="D360" t="str">
            <v>1736</v>
          </cell>
          <cell r="E360">
            <v>33455</v>
          </cell>
          <cell r="F360" t="str">
            <v>RAMOS BERRUZ ELSY MARIA</v>
          </cell>
          <cell r="G360">
            <v>1202094775</v>
          </cell>
          <cell r="H360">
            <v>846400546</v>
          </cell>
          <cell r="I360" t="str">
            <v>5 de Junio 1127 y Flores</v>
          </cell>
        </row>
        <row r="361">
          <cell r="A361" t="str">
            <v>U</v>
          </cell>
          <cell r="B361" t="str">
            <v>Ubesa</v>
          </cell>
          <cell r="C361">
            <v>200106</v>
          </cell>
          <cell r="D361" t="str">
            <v>1460</v>
          </cell>
          <cell r="E361">
            <v>31048</v>
          </cell>
          <cell r="F361" t="str">
            <v>RAMOS GAVILANEZ TITO</v>
          </cell>
          <cell r="G361">
            <v>1200814463</v>
          </cell>
          <cell r="H361">
            <v>85560244</v>
          </cell>
          <cell r="I361" t="str">
            <v>Av. Colón y Alfredo Pérez Guerrera</v>
          </cell>
        </row>
        <row r="362">
          <cell r="A362" t="str">
            <v>U</v>
          </cell>
          <cell r="B362" t="str">
            <v>Ubesa</v>
          </cell>
          <cell r="C362">
            <v>200101</v>
          </cell>
          <cell r="D362" t="str">
            <v>1835</v>
          </cell>
          <cell r="E362">
            <v>33973</v>
          </cell>
          <cell r="F362" t="str">
            <v>RAMOS LAMILLA SEGUNDO W</v>
          </cell>
          <cell r="G362">
            <v>911883965</v>
          </cell>
          <cell r="H362">
            <v>897002468</v>
          </cell>
          <cell r="I362" t="str">
            <v>Cdla. Huancavilca mz A-18 villa 4</v>
          </cell>
          <cell r="J362" t="str">
            <v>431-236</v>
          </cell>
        </row>
        <row r="363">
          <cell r="A363" t="str">
            <v>U</v>
          </cell>
          <cell r="B363" t="str">
            <v>Ubesa</v>
          </cell>
          <cell r="C363">
            <v>600102</v>
          </cell>
          <cell r="D363" t="str">
            <v>1045</v>
          </cell>
          <cell r="E363">
            <v>28578</v>
          </cell>
          <cell r="F363" t="str">
            <v>REA GUILLEN VICTOR</v>
          </cell>
          <cell r="G363">
            <v>904900917</v>
          </cell>
          <cell r="H363">
            <v>75543953</v>
          </cell>
          <cell r="I363" t="str">
            <v>Argentina 1404 y Machala</v>
          </cell>
        </row>
        <row r="364">
          <cell r="A364" t="str">
            <v>U</v>
          </cell>
          <cell r="B364" t="str">
            <v>Ubesa</v>
          </cell>
          <cell r="C364">
            <v>600105</v>
          </cell>
          <cell r="D364" t="str">
            <v>1039</v>
          </cell>
          <cell r="E364">
            <v>27550</v>
          </cell>
          <cell r="F364" t="str">
            <v>REDROVAN GONZALEZ FAUSTO</v>
          </cell>
          <cell r="G364">
            <v>904853538</v>
          </cell>
          <cell r="H364">
            <v>75541298</v>
          </cell>
          <cell r="I364" t="str">
            <v>Barrio del Seguro C.Rica 119 y Mexico</v>
          </cell>
        </row>
        <row r="365">
          <cell r="A365" t="str">
            <v>U</v>
          </cell>
          <cell r="B365" t="str">
            <v>Ubesa</v>
          </cell>
          <cell r="C365">
            <v>200106</v>
          </cell>
          <cell r="D365" t="str">
            <v>1773</v>
          </cell>
          <cell r="E365">
            <v>33644</v>
          </cell>
          <cell r="F365" t="str">
            <v>REINOSO CUYO FLAVIO LUIS</v>
          </cell>
          <cell r="G365">
            <v>1202161749</v>
          </cell>
          <cell r="H365">
            <v>0</v>
          </cell>
          <cell r="I365" t="str">
            <v>Calle Paraguay y Chirijos # 318 (Milagro)</v>
          </cell>
        </row>
        <row r="366">
          <cell r="A366" t="str">
            <v>U</v>
          </cell>
          <cell r="B366" t="str">
            <v>Ubesa</v>
          </cell>
          <cell r="C366">
            <v>400110</v>
          </cell>
          <cell r="D366" t="str">
            <v>2010</v>
          </cell>
          <cell r="E366">
            <v>27479</v>
          </cell>
          <cell r="F366" t="str">
            <v>REYES MEDINA ANGEL HUMBERTO</v>
          </cell>
          <cell r="G366">
            <v>701061236</v>
          </cell>
          <cell r="H366">
            <v>75590209</v>
          </cell>
        </row>
        <row r="367">
          <cell r="A367" t="str">
            <v>F</v>
          </cell>
          <cell r="B367" t="str">
            <v>Friocont</v>
          </cell>
          <cell r="C367">
            <v>100105</v>
          </cell>
          <cell r="D367" t="str">
            <v>4523</v>
          </cell>
          <cell r="E367">
            <v>33854</v>
          </cell>
          <cell r="F367" t="str">
            <v>REYES PALACIOS TOMAS JAVIER</v>
          </cell>
          <cell r="G367">
            <v>911315414</v>
          </cell>
          <cell r="H367">
            <v>0</v>
          </cell>
        </row>
        <row r="368">
          <cell r="A368" t="str">
            <v>U</v>
          </cell>
          <cell r="B368" t="str">
            <v>Ubesa</v>
          </cell>
          <cell r="C368">
            <v>700102</v>
          </cell>
          <cell r="D368" t="str">
            <v>0902</v>
          </cell>
          <cell r="E368">
            <v>34120</v>
          </cell>
          <cell r="F368" t="str">
            <v>REYEZ SUAREZ FELIX</v>
          </cell>
          <cell r="G368">
            <v>800996670</v>
          </cell>
          <cell r="H368">
            <v>0</v>
          </cell>
        </row>
        <row r="369">
          <cell r="A369" t="str">
            <v>U</v>
          </cell>
          <cell r="B369" t="str">
            <v>Ubesa</v>
          </cell>
          <cell r="C369">
            <v>300202</v>
          </cell>
          <cell r="D369" t="str">
            <v>2290</v>
          </cell>
          <cell r="E369">
            <v>33770</v>
          </cell>
          <cell r="F369" t="str">
            <v>RIOFRIO RIVERA WILLIAM FRANCO</v>
          </cell>
          <cell r="G369">
            <v>701188658</v>
          </cell>
          <cell r="H369">
            <v>85851950</v>
          </cell>
          <cell r="I369" t="str">
            <v>Calle Velasco Ibarra - La Peña</v>
          </cell>
        </row>
        <row r="370">
          <cell r="A370" t="str">
            <v>U</v>
          </cell>
          <cell r="B370" t="str">
            <v>Ubesa</v>
          </cell>
          <cell r="C370">
            <v>200517</v>
          </cell>
          <cell r="D370" t="str">
            <v>1876</v>
          </cell>
          <cell r="E370">
            <v>34344</v>
          </cell>
          <cell r="F370" t="str">
            <v>RIVAS CAICEDO ABDON</v>
          </cell>
          <cell r="G370">
            <v>908696883</v>
          </cell>
          <cell r="H370">
            <v>88631119</v>
          </cell>
          <cell r="I370" t="str">
            <v>San Juan</v>
          </cell>
          <cell r="J370" t="str">
            <v>583-110</v>
          </cell>
        </row>
        <row r="371">
          <cell r="A371" t="str">
            <v>U</v>
          </cell>
          <cell r="B371" t="str">
            <v>Ubesa</v>
          </cell>
          <cell r="C371">
            <v>200517</v>
          </cell>
          <cell r="D371" t="str">
            <v>1876</v>
          </cell>
          <cell r="E371">
            <v>34344</v>
          </cell>
          <cell r="F371" t="str">
            <v>RIVAS CAICEDO ABDON</v>
          </cell>
          <cell r="G371">
            <v>908696883</v>
          </cell>
          <cell r="H371">
            <v>88631119</v>
          </cell>
          <cell r="I371" t="str">
            <v>San Juan</v>
          </cell>
          <cell r="J371" t="str">
            <v>776-106</v>
          </cell>
        </row>
        <row r="372">
          <cell r="A372" t="str">
            <v>U</v>
          </cell>
          <cell r="B372" t="str">
            <v>Ubesa</v>
          </cell>
          <cell r="C372">
            <v>700103</v>
          </cell>
          <cell r="D372" t="str">
            <v>1452</v>
          </cell>
          <cell r="E372">
            <v>30949</v>
          </cell>
          <cell r="F372" t="str">
            <v>RIVAS CEVALLOS ROBERTO</v>
          </cell>
          <cell r="G372">
            <v>905688453</v>
          </cell>
          <cell r="H372">
            <v>75570155</v>
          </cell>
        </row>
        <row r="373">
          <cell r="A373" t="str">
            <v>U</v>
          </cell>
          <cell r="B373" t="str">
            <v>Ubesa</v>
          </cell>
          <cell r="C373">
            <v>400101</v>
          </cell>
          <cell r="D373" t="str">
            <v>0908</v>
          </cell>
          <cell r="E373">
            <v>22067</v>
          </cell>
          <cell r="F373" t="str">
            <v>RIVERA DUENAS HECTOR</v>
          </cell>
          <cell r="G373">
            <v>904074473</v>
          </cell>
          <cell r="H373">
            <v>643903680</v>
          </cell>
        </row>
        <row r="374">
          <cell r="A374" t="str">
            <v>U</v>
          </cell>
          <cell r="B374" t="str">
            <v>Ubesa</v>
          </cell>
          <cell r="C374">
            <v>400205</v>
          </cell>
          <cell r="D374" t="str">
            <v>2282</v>
          </cell>
          <cell r="E374">
            <v>33462</v>
          </cell>
          <cell r="F374" t="str">
            <v>RIVERA GONZALEZ TITO RICARDO</v>
          </cell>
          <cell r="G374">
            <v>701788630</v>
          </cell>
          <cell r="H374">
            <v>86640042</v>
          </cell>
          <cell r="I374" t="str">
            <v>Cdla. Machala mz.13 villa 16 (Machala)</v>
          </cell>
        </row>
        <row r="375">
          <cell r="A375" t="str">
            <v>U</v>
          </cell>
          <cell r="B375" t="str">
            <v>Ubesa</v>
          </cell>
          <cell r="C375">
            <v>200106</v>
          </cell>
          <cell r="D375" t="str">
            <v>1733</v>
          </cell>
          <cell r="E375">
            <v>33427</v>
          </cell>
          <cell r="F375" t="str">
            <v>RIVERA VALVERDE NERVO E</v>
          </cell>
          <cell r="G375">
            <v>1203122583</v>
          </cell>
          <cell r="H375">
            <v>0</v>
          </cell>
        </row>
        <row r="376">
          <cell r="A376" t="str">
            <v>U</v>
          </cell>
          <cell r="B376" t="str">
            <v>Ubesa</v>
          </cell>
          <cell r="C376">
            <v>600106</v>
          </cell>
          <cell r="D376" t="str">
            <v>1007</v>
          </cell>
          <cell r="E376">
            <v>27186</v>
          </cell>
          <cell r="F376" t="str">
            <v>RIVERO CUEVA EDUARDO EUCLIDES</v>
          </cell>
          <cell r="G376">
            <v>904209640</v>
          </cell>
          <cell r="H376">
            <v>72520914</v>
          </cell>
          <cell r="I376" t="str">
            <v xml:space="preserve">Guayacanes mz 87 v-16 </v>
          </cell>
          <cell r="J376" t="str">
            <v>821-308</v>
          </cell>
        </row>
        <row r="377">
          <cell r="A377" t="str">
            <v>P</v>
          </cell>
          <cell r="B377" t="str">
            <v>Pormar</v>
          </cell>
          <cell r="C377">
            <v>100105</v>
          </cell>
          <cell r="D377" t="str">
            <v>5026</v>
          </cell>
          <cell r="E377">
            <v>33097</v>
          </cell>
          <cell r="F377" t="str">
            <v>ROBALINO BAYONA ANDRES</v>
          </cell>
          <cell r="G377">
            <v>906200985</v>
          </cell>
          <cell r="H377">
            <v>76601075</v>
          </cell>
        </row>
        <row r="378">
          <cell r="A378" t="str">
            <v>U</v>
          </cell>
          <cell r="B378" t="str">
            <v>Ubesa</v>
          </cell>
          <cell r="C378">
            <v>200317</v>
          </cell>
          <cell r="D378" t="str">
            <v>1900</v>
          </cell>
          <cell r="E378">
            <v>34568</v>
          </cell>
          <cell r="F378" t="str">
            <v>ROCAFUERTE HOYOS ANA</v>
          </cell>
          <cell r="G378">
            <v>1203152507</v>
          </cell>
          <cell r="H378">
            <v>907100051</v>
          </cell>
          <cell r="I378" t="str">
            <v>Sauces V mz.223 villa 21</v>
          </cell>
        </row>
        <row r="379">
          <cell r="A379" t="str">
            <v>U</v>
          </cell>
          <cell r="B379" t="str">
            <v>Ubesa</v>
          </cell>
          <cell r="C379">
            <v>600108</v>
          </cell>
          <cell r="D379" t="str">
            <v>1866</v>
          </cell>
          <cell r="E379">
            <v>34192</v>
          </cell>
          <cell r="F379" t="str">
            <v>ROJAS MARTINEZ MARIA DE LOURDES</v>
          </cell>
          <cell r="G379">
            <v>913515045</v>
          </cell>
          <cell r="H379">
            <v>896901904</v>
          </cell>
          <cell r="I379" t="str">
            <v>Tungurahua 3705 y Azuay</v>
          </cell>
        </row>
        <row r="380">
          <cell r="A380" t="str">
            <v>U</v>
          </cell>
          <cell r="B380" t="str">
            <v>Ubesa</v>
          </cell>
          <cell r="C380">
            <v>400105</v>
          </cell>
          <cell r="D380" t="str">
            <v>1566</v>
          </cell>
          <cell r="E380">
            <v>32269</v>
          </cell>
          <cell r="F380" t="str">
            <v>ROJAS MATAMOROS RICARDO VICENTE</v>
          </cell>
          <cell r="G380">
            <v>909076812</v>
          </cell>
          <cell r="H380">
            <v>88600577</v>
          </cell>
        </row>
        <row r="381">
          <cell r="A381" t="str">
            <v>U</v>
          </cell>
          <cell r="B381" t="str">
            <v>Ubesa</v>
          </cell>
          <cell r="C381">
            <v>200219</v>
          </cell>
          <cell r="D381" t="str">
            <v>2300</v>
          </cell>
          <cell r="E381">
            <v>34505</v>
          </cell>
          <cell r="F381" t="str">
            <v>ROMAN CARDENAS DARWIN</v>
          </cell>
          <cell r="G381">
            <v>702666850</v>
          </cell>
          <cell r="H381">
            <v>907200067</v>
          </cell>
          <cell r="I381" t="str">
            <v>9na. Oeste entre 9na y 10ma Sur (Machala)</v>
          </cell>
          <cell r="J381" t="str">
            <v>934-875</v>
          </cell>
        </row>
        <row r="382">
          <cell r="A382" t="str">
            <v>U</v>
          </cell>
          <cell r="B382" t="str">
            <v>Ubesa</v>
          </cell>
          <cell r="C382">
            <v>600205</v>
          </cell>
          <cell r="D382" t="str">
            <v>2016</v>
          </cell>
          <cell r="E382">
            <v>27556</v>
          </cell>
          <cell r="F382" t="str">
            <v>ROMAN GUERRERO SANTOS MAXIMO</v>
          </cell>
          <cell r="G382">
            <v>700906936</v>
          </cell>
          <cell r="H382">
            <v>74531865</v>
          </cell>
          <cell r="I382" t="str">
            <v>Cdla. Machala mz.17 villa 5 (Machala)</v>
          </cell>
        </row>
        <row r="383">
          <cell r="A383" t="str">
            <v>S</v>
          </cell>
          <cell r="B383" t="str">
            <v>Standard</v>
          </cell>
          <cell r="C383">
            <v>100101</v>
          </cell>
          <cell r="D383" t="str">
            <v>1004</v>
          </cell>
          <cell r="E383">
            <v>28335</v>
          </cell>
          <cell r="F383" t="str">
            <v>ROMERO GONZALEZ WALTER</v>
          </cell>
          <cell r="G383">
            <v>900780750</v>
          </cell>
          <cell r="H383">
            <v>77532111</v>
          </cell>
          <cell r="I383" t="str">
            <v>El Centenario - Bogota # 502</v>
          </cell>
          <cell r="J383" t="str">
            <v>449-213</v>
          </cell>
        </row>
        <row r="384">
          <cell r="A384" t="str">
            <v>U</v>
          </cell>
          <cell r="B384" t="str">
            <v>Ubesa</v>
          </cell>
          <cell r="C384">
            <v>600114</v>
          </cell>
          <cell r="D384" t="str">
            <v>1774</v>
          </cell>
          <cell r="E384">
            <v>33611</v>
          </cell>
          <cell r="F384" t="str">
            <v>ROMERO PARRAGA MARCOS RIGOBERT</v>
          </cell>
          <cell r="G384">
            <v>914757646</v>
          </cell>
          <cell r="H384">
            <v>917202886</v>
          </cell>
          <cell r="I384" t="str">
            <v>Sauces III mz 176 vv - 20</v>
          </cell>
          <cell r="J384" t="str">
            <v>247-366</v>
          </cell>
        </row>
        <row r="385">
          <cell r="A385" t="str">
            <v>U</v>
          </cell>
          <cell r="B385" t="str">
            <v>Ubesa</v>
          </cell>
          <cell r="C385">
            <v>100102</v>
          </cell>
          <cell r="D385" t="str">
            <v>1003</v>
          </cell>
          <cell r="E385">
            <v>28102</v>
          </cell>
          <cell r="F385" t="str">
            <v>ROMERO VENEGAS ALICIA</v>
          </cell>
          <cell r="G385">
            <v>904417417</v>
          </cell>
          <cell r="H385">
            <v>74481343</v>
          </cell>
          <cell r="I385" t="str">
            <v>Atarazana mz 11-3 v-72</v>
          </cell>
          <cell r="J385" t="str">
            <v>282-346</v>
          </cell>
        </row>
        <row r="386">
          <cell r="A386" t="str">
            <v>U</v>
          </cell>
          <cell r="B386" t="str">
            <v>Ubesa</v>
          </cell>
          <cell r="C386">
            <v>200517</v>
          </cell>
          <cell r="D386" t="str">
            <v>1118</v>
          </cell>
          <cell r="E386">
            <v>29056</v>
          </cell>
          <cell r="F386" t="str">
            <v>ROSADO MIELES CARLOS</v>
          </cell>
          <cell r="G386">
            <v>1200487815</v>
          </cell>
          <cell r="H386">
            <v>75544444</v>
          </cell>
          <cell r="I386" t="str">
            <v>Rocafuerte y 2do callejón (Babahoyo)</v>
          </cell>
          <cell r="J386" t="str">
            <v>730-391</v>
          </cell>
        </row>
        <row r="387">
          <cell r="A387" t="str">
            <v>U</v>
          </cell>
          <cell r="B387" t="str">
            <v>Ubesa</v>
          </cell>
          <cell r="C387">
            <v>200517</v>
          </cell>
          <cell r="D387" t="str">
            <v>1118</v>
          </cell>
          <cell r="E387">
            <v>29056</v>
          </cell>
          <cell r="F387" t="str">
            <v>ROSADO MIELES CARLOS</v>
          </cell>
          <cell r="G387">
            <v>1200487815</v>
          </cell>
          <cell r="H387">
            <v>75544444</v>
          </cell>
          <cell r="I387" t="str">
            <v>Rocafuerte y 2do callejón (Babahoyo)</v>
          </cell>
          <cell r="J387" t="str">
            <v>730-957</v>
          </cell>
        </row>
        <row r="388">
          <cell r="A388" t="str">
            <v>E</v>
          </cell>
          <cell r="B388" t="str">
            <v>Tecnielec</v>
          </cell>
          <cell r="C388">
            <v>100105</v>
          </cell>
          <cell r="D388" t="str">
            <v>5034</v>
          </cell>
          <cell r="E388">
            <v>34127</v>
          </cell>
          <cell r="F388" t="str">
            <v>ROSALES VIZUETA JOSE LUIS</v>
          </cell>
          <cell r="G388">
            <v>909227076</v>
          </cell>
          <cell r="H388">
            <v>0</v>
          </cell>
        </row>
        <row r="389">
          <cell r="A389" t="str">
            <v>U</v>
          </cell>
          <cell r="B389" t="str">
            <v>Ubesa</v>
          </cell>
          <cell r="C389">
            <v>600111</v>
          </cell>
          <cell r="D389" t="str">
            <v>1364</v>
          </cell>
          <cell r="E389">
            <v>29619</v>
          </cell>
          <cell r="F389" t="str">
            <v>ROSERO UTTERMANN SERGIO ALI</v>
          </cell>
          <cell r="G389">
            <v>904949096</v>
          </cell>
          <cell r="H389">
            <v>81573097</v>
          </cell>
        </row>
        <row r="390">
          <cell r="A390" t="str">
            <v>U</v>
          </cell>
          <cell r="B390" t="str">
            <v>Ubesa</v>
          </cell>
          <cell r="C390">
            <v>600107</v>
          </cell>
          <cell r="D390" t="str">
            <v>1013</v>
          </cell>
          <cell r="E390">
            <v>28429</v>
          </cell>
          <cell r="F390" t="str">
            <v>RUBIO MORALES ALFREDO</v>
          </cell>
          <cell r="G390">
            <v>906385414</v>
          </cell>
          <cell r="H390">
            <v>77572292</v>
          </cell>
          <cell r="I390" t="str">
            <v>Los Samanes mz 148 v-G2</v>
          </cell>
          <cell r="J390" t="str">
            <v>213-712</v>
          </cell>
        </row>
        <row r="391">
          <cell r="A391" t="str">
            <v>U</v>
          </cell>
          <cell r="B391" t="str">
            <v>Ubesa</v>
          </cell>
          <cell r="C391">
            <v>200106</v>
          </cell>
          <cell r="D391" t="str">
            <v>2274</v>
          </cell>
          <cell r="E391">
            <v>33427</v>
          </cell>
          <cell r="F391" t="str">
            <v>SAAVEDRA TORRES MARCOS JULIO</v>
          </cell>
          <cell r="G391">
            <v>701444333</v>
          </cell>
          <cell r="H391">
            <v>16000053</v>
          </cell>
          <cell r="I391" t="str">
            <v>Barrio La 4 Mil (Machala)</v>
          </cell>
        </row>
        <row r="392">
          <cell r="A392" t="str">
            <v>U</v>
          </cell>
          <cell r="B392" t="str">
            <v>Ubesa</v>
          </cell>
          <cell r="C392">
            <v>400101</v>
          </cell>
          <cell r="D392" t="str">
            <v>1095</v>
          </cell>
          <cell r="E392">
            <v>29017</v>
          </cell>
          <cell r="F392" t="str">
            <v>SABANDO VILLAVICENCIO CARMEN</v>
          </cell>
          <cell r="G392">
            <v>907645873</v>
          </cell>
          <cell r="H392">
            <v>79612931</v>
          </cell>
          <cell r="I392" t="str">
            <v>Alborada X mz 305 v-8</v>
          </cell>
        </row>
        <row r="393">
          <cell r="A393" t="str">
            <v>U</v>
          </cell>
          <cell r="B393" t="str">
            <v>Ubesa</v>
          </cell>
          <cell r="C393">
            <v>600105</v>
          </cell>
          <cell r="D393" t="str">
            <v>0922</v>
          </cell>
          <cell r="E393">
            <v>34456</v>
          </cell>
          <cell r="F393" t="str">
            <v>SALAZAR COELLO VANESSA</v>
          </cell>
          <cell r="G393">
            <v>917123036</v>
          </cell>
          <cell r="H393">
            <v>947500806</v>
          </cell>
          <cell r="I393" t="str">
            <v>Panorama  mz I conjunto 1617 v-12</v>
          </cell>
          <cell r="J393" t="str">
            <v>808-583</v>
          </cell>
        </row>
        <row r="394">
          <cell r="A394" t="str">
            <v>M</v>
          </cell>
          <cell r="B394" t="str">
            <v>Agmaresa</v>
          </cell>
          <cell r="C394">
            <v>100105</v>
          </cell>
          <cell r="D394" t="str">
            <v>1856</v>
          </cell>
          <cell r="E394">
            <v>34128</v>
          </cell>
          <cell r="F394" t="str">
            <v>SALDARRIAGA RODRIGUEZ CATALINA M</v>
          </cell>
          <cell r="G394">
            <v>909691321</v>
          </cell>
          <cell r="H394">
            <v>83622875</v>
          </cell>
        </row>
        <row r="395">
          <cell r="A395" t="str">
            <v>U</v>
          </cell>
          <cell r="B395" t="str">
            <v>Ubesa</v>
          </cell>
          <cell r="C395">
            <v>200219</v>
          </cell>
          <cell r="D395" t="str">
            <v>2262</v>
          </cell>
          <cell r="E395">
            <v>33133</v>
          </cell>
          <cell r="F395" t="str">
            <v>SALINAS INIGUEZ JOSE LINO</v>
          </cell>
          <cell r="G395">
            <v>700737562</v>
          </cell>
          <cell r="H395">
            <v>85510472</v>
          </cell>
          <cell r="I395" t="str">
            <v>Los Ceibos y 2da. (Machala)</v>
          </cell>
        </row>
        <row r="396">
          <cell r="A396" t="str">
            <v>U</v>
          </cell>
          <cell r="B396" t="str">
            <v>Ubesa</v>
          </cell>
          <cell r="C396">
            <v>700102</v>
          </cell>
          <cell r="D396" t="str">
            <v>0903</v>
          </cell>
          <cell r="E396">
            <v>34120</v>
          </cell>
          <cell r="F396" t="str">
            <v>SALTOS ZAMBRANO TEDDY</v>
          </cell>
          <cell r="G396">
            <v>914520002</v>
          </cell>
          <cell r="H396">
            <v>0</v>
          </cell>
        </row>
        <row r="397">
          <cell r="A397" t="str">
            <v>U</v>
          </cell>
          <cell r="B397" t="str">
            <v>Ubesa</v>
          </cell>
          <cell r="C397">
            <v>200517</v>
          </cell>
          <cell r="D397" t="str">
            <v>1643</v>
          </cell>
          <cell r="E397">
            <v>32924</v>
          </cell>
          <cell r="F397" t="str">
            <v>SANABRIA CISNEROS VICTOR HUGO</v>
          </cell>
          <cell r="G397">
            <v>700849789</v>
          </cell>
          <cell r="H397">
            <v>69531088</v>
          </cell>
        </row>
        <row r="398">
          <cell r="A398" t="str">
            <v>U</v>
          </cell>
          <cell r="B398" t="str">
            <v>Ubesa</v>
          </cell>
          <cell r="C398">
            <v>400101</v>
          </cell>
          <cell r="D398" t="str">
            <v>1062</v>
          </cell>
          <cell r="E398">
            <v>28612</v>
          </cell>
          <cell r="F398" t="str">
            <v>SANABRIA QUINTEROS PEDRO</v>
          </cell>
          <cell r="G398">
            <v>700768294</v>
          </cell>
          <cell r="H398">
            <v>69531086</v>
          </cell>
          <cell r="I398" t="str">
            <v>La 13va. 616 y Cap. Najera</v>
          </cell>
          <cell r="J398" t="str">
            <v>461-007</v>
          </cell>
        </row>
        <row r="399">
          <cell r="A399" t="str">
            <v>F</v>
          </cell>
          <cell r="B399" t="str">
            <v>Friocont</v>
          </cell>
          <cell r="C399">
            <v>100105</v>
          </cell>
          <cell r="D399" t="str">
            <v>4519</v>
          </cell>
          <cell r="E399">
            <v>33535</v>
          </cell>
          <cell r="F399" t="str">
            <v>SANCHEZ BAJANA JAROL</v>
          </cell>
          <cell r="G399">
            <v>913094850</v>
          </cell>
          <cell r="H399">
            <v>0</v>
          </cell>
        </row>
        <row r="400">
          <cell r="A400" t="str">
            <v>E</v>
          </cell>
          <cell r="B400" t="str">
            <v>Tecnielec</v>
          </cell>
          <cell r="C400">
            <v>100105</v>
          </cell>
          <cell r="D400" t="str">
            <v>4033</v>
          </cell>
          <cell r="E400">
            <v>33574</v>
          </cell>
          <cell r="F400" t="str">
            <v>SANCHEZ CONTRERAS MARCOS</v>
          </cell>
          <cell r="G400">
            <v>906772769</v>
          </cell>
          <cell r="H400">
            <v>0</v>
          </cell>
        </row>
        <row r="401">
          <cell r="A401" t="str">
            <v>U</v>
          </cell>
          <cell r="B401" t="str">
            <v>Ubesa</v>
          </cell>
          <cell r="C401">
            <v>200317</v>
          </cell>
          <cell r="D401" t="str">
            <v>1889</v>
          </cell>
          <cell r="E401">
            <v>34498</v>
          </cell>
          <cell r="F401" t="str">
            <v>SANCHEZ JURADO CARLOS</v>
          </cell>
          <cell r="G401">
            <v>904129541</v>
          </cell>
          <cell r="H401">
            <v>0</v>
          </cell>
          <cell r="I401" t="str">
            <v>El Triunfo calle 2da.</v>
          </cell>
        </row>
        <row r="402">
          <cell r="A402" t="str">
            <v>U</v>
          </cell>
          <cell r="B402" t="str">
            <v>Ubesa</v>
          </cell>
          <cell r="C402">
            <v>200106</v>
          </cell>
          <cell r="D402" t="str">
            <v>1644</v>
          </cell>
          <cell r="E402">
            <v>32944</v>
          </cell>
          <cell r="F402" t="str">
            <v>SANCHEZ LUCIO FRANKLIN WASHINGTON</v>
          </cell>
          <cell r="G402">
            <v>200757755</v>
          </cell>
          <cell r="H402">
            <v>886202615</v>
          </cell>
          <cell r="I402" t="str">
            <v>La C y 6 de Octubre (Ventanas)</v>
          </cell>
          <cell r="J402" t="str">
            <v>945-609</v>
          </cell>
        </row>
        <row r="403">
          <cell r="A403" t="str">
            <v>U</v>
          </cell>
          <cell r="B403" t="str">
            <v>Ubesa</v>
          </cell>
          <cell r="C403">
            <v>400205</v>
          </cell>
          <cell r="D403" t="str">
            <v>2241</v>
          </cell>
          <cell r="E403">
            <v>32062</v>
          </cell>
          <cell r="F403" t="str">
            <v>SANCHEZ MONSERRATE JORGE</v>
          </cell>
          <cell r="G403">
            <v>701094914</v>
          </cell>
          <cell r="H403">
            <v>79585972</v>
          </cell>
          <cell r="I403" t="str">
            <v>Manuel Serrano y 9 de Mayo (Machala)</v>
          </cell>
        </row>
        <row r="404">
          <cell r="A404" t="str">
            <v>U</v>
          </cell>
          <cell r="B404" t="str">
            <v>Ubesa</v>
          </cell>
          <cell r="C404">
            <v>400205</v>
          </cell>
          <cell r="D404" t="str">
            <v>2280</v>
          </cell>
          <cell r="E404">
            <v>33462</v>
          </cell>
          <cell r="F404" t="str">
            <v>SANCHEZ MONSERRATE MIGUEL ALFREDO</v>
          </cell>
          <cell r="G404">
            <v>701498909</v>
          </cell>
          <cell r="H404">
            <v>81606305</v>
          </cell>
          <cell r="I404" t="str">
            <v>Pichincha # 740 y Juan Montalvo (Machala)</v>
          </cell>
          <cell r="J404" t="str">
            <v>921-803</v>
          </cell>
        </row>
        <row r="405">
          <cell r="A405" t="str">
            <v>U</v>
          </cell>
          <cell r="B405" t="str">
            <v>Ubesa</v>
          </cell>
          <cell r="C405">
            <v>200517</v>
          </cell>
          <cell r="D405" t="str">
            <v>1679</v>
          </cell>
          <cell r="E405">
            <v>34084</v>
          </cell>
          <cell r="F405" t="str">
            <v>SANTILLAN CARRANZA ANGEL VICENTE</v>
          </cell>
          <cell r="G405">
            <v>1201791157</v>
          </cell>
          <cell r="H405">
            <v>906500547</v>
          </cell>
          <cell r="I405" t="str">
            <v>Roberto Astudillo (Milagro)</v>
          </cell>
        </row>
        <row r="406">
          <cell r="A406" t="str">
            <v>U</v>
          </cell>
          <cell r="B406" t="str">
            <v>Ubesa</v>
          </cell>
          <cell r="C406">
            <v>200317</v>
          </cell>
          <cell r="D406" t="str">
            <v>1851</v>
          </cell>
          <cell r="E406">
            <v>34099</v>
          </cell>
          <cell r="F406" t="str">
            <v>SANTOS MORALES JULIO ENRIQUE</v>
          </cell>
          <cell r="G406">
            <v>908720311</v>
          </cell>
          <cell r="H406">
            <v>0</v>
          </cell>
          <cell r="I406" t="str">
            <v>Urdesa - Mirtos # 1103 y Jiguas</v>
          </cell>
          <cell r="J406" t="str">
            <v>383-572</v>
          </cell>
        </row>
        <row r="407">
          <cell r="A407" t="str">
            <v>U</v>
          </cell>
          <cell r="B407" t="str">
            <v>Ubesa</v>
          </cell>
          <cell r="C407">
            <v>600205</v>
          </cell>
          <cell r="D407" t="str">
            <v>2090</v>
          </cell>
          <cell r="E407">
            <v>27451</v>
          </cell>
          <cell r="F407" t="str">
            <v>SARES MONTECEL CESAR ROBERTO</v>
          </cell>
          <cell r="G407">
            <v>700121940</v>
          </cell>
          <cell r="H407">
            <v>64400180</v>
          </cell>
          <cell r="I407" t="str">
            <v>Junin y Pichincha (Machala)</v>
          </cell>
          <cell r="J407" t="str">
            <v>921-555</v>
          </cell>
        </row>
        <row r="408">
          <cell r="A408" t="str">
            <v>P</v>
          </cell>
          <cell r="B408" t="str">
            <v>Pormar</v>
          </cell>
          <cell r="C408">
            <v>100105</v>
          </cell>
          <cell r="D408" t="str">
            <v>1343</v>
          </cell>
          <cell r="E408">
            <v>34190</v>
          </cell>
          <cell r="F408" t="str">
            <v>SEGURA SEGURA GLIDER</v>
          </cell>
          <cell r="G408">
            <v>906347653</v>
          </cell>
          <cell r="H408">
            <v>0</v>
          </cell>
        </row>
        <row r="409">
          <cell r="A409" t="str">
            <v>U</v>
          </cell>
          <cell r="B409" t="str">
            <v>Ubesa</v>
          </cell>
          <cell r="C409">
            <v>200109</v>
          </cell>
          <cell r="D409" t="str">
            <v>1480</v>
          </cell>
          <cell r="E409">
            <v>31354</v>
          </cell>
          <cell r="F409" t="str">
            <v>SEGURA ZUNIGA HIRBIN</v>
          </cell>
          <cell r="G409">
            <v>902520550</v>
          </cell>
          <cell r="H409">
            <v>74540054</v>
          </cell>
          <cell r="I409" t="str">
            <v>Cdla. Ebanos</v>
          </cell>
          <cell r="J409" t="str">
            <v>309-608</v>
          </cell>
        </row>
        <row r="410">
          <cell r="A410" t="str">
            <v>U</v>
          </cell>
          <cell r="B410" t="str">
            <v>Ubesa</v>
          </cell>
          <cell r="C410">
            <v>600205</v>
          </cell>
          <cell r="D410" t="str">
            <v>2003</v>
          </cell>
          <cell r="E410">
            <v>25201</v>
          </cell>
          <cell r="F410" t="str">
            <v>SERRANO GUTIERREZ NENA ROSA</v>
          </cell>
          <cell r="G410">
            <v>700436306</v>
          </cell>
          <cell r="H410">
            <v>62450372</v>
          </cell>
          <cell r="I410" t="str">
            <v>Urb. Unioro mz. 15 solar 37-38 (Machala)</v>
          </cell>
          <cell r="J410" t="str">
            <v>938-674</v>
          </cell>
        </row>
        <row r="411">
          <cell r="A411" t="str">
            <v>U</v>
          </cell>
          <cell r="B411" t="str">
            <v>Ubesa</v>
          </cell>
          <cell r="C411">
            <v>200106</v>
          </cell>
          <cell r="D411" t="str">
            <v>1892</v>
          </cell>
          <cell r="E411">
            <v>34526</v>
          </cell>
          <cell r="F411" t="str">
            <v>SERRANO PALADINES LUIS</v>
          </cell>
          <cell r="G411">
            <v>914071196</v>
          </cell>
          <cell r="H411">
            <v>0</v>
          </cell>
          <cell r="I411" t="str">
            <v>Ebanos 103 entre Costanera y Malecón del Salado (Urdesa)</v>
          </cell>
          <cell r="J411" t="str">
            <v>386-009</v>
          </cell>
        </row>
        <row r="412">
          <cell r="A412" t="str">
            <v>U</v>
          </cell>
          <cell r="B412" t="str">
            <v>Ubesa</v>
          </cell>
          <cell r="C412">
            <v>200106</v>
          </cell>
          <cell r="D412" t="str">
            <v>1818</v>
          </cell>
          <cell r="E412">
            <v>33798</v>
          </cell>
          <cell r="F412" t="str">
            <v>SIGUENCIA MONTERO SEGUNDO R</v>
          </cell>
          <cell r="G412">
            <v>301089777</v>
          </cell>
          <cell r="H412">
            <v>926701412</v>
          </cell>
          <cell r="I412" t="str">
            <v>Manuel de J. Calle</v>
          </cell>
          <cell r="J412" t="str">
            <v>724-415</v>
          </cell>
        </row>
        <row r="413">
          <cell r="A413" t="str">
            <v>U</v>
          </cell>
          <cell r="B413" t="str">
            <v>Ubesa</v>
          </cell>
          <cell r="C413">
            <v>700102</v>
          </cell>
          <cell r="D413" t="str">
            <v>1629</v>
          </cell>
          <cell r="E413">
            <v>32853</v>
          </cell>
          <cell r="F413" t="str">
            <v>SILVA CEDENO NARCISA DE LOS REYES</v>
          </cell>
          <cell r="G413">
            <v>907809388</v>
          </cell>
          <cell r="H413">
            <v>79611391</v>
          </cell>
        </row>
        <row r="414">
          <cell r="A414" t="str">
            <v>U</v>
          </cell>
          <cell r="B414" t="str">
            <v>Ubesa</v>
          </cell>
          <cell r="C414">
            <v>400101</v>
          </cell>
          <cell r="D414" t="str">
            <v>1594</v>
          </cell>
          <cell r="E414">
            <v>32603</v>
          </cell>
          <cell r="F414" t="str">
            <v>SILVA CRUZ GRACE ELIZABETH</v>
          </cell>
          <cell r="G414">
            <v>906081898</v>
          </cell>
          <cell r="H414">
            <v>80572752</v>
          </cell>
          <cell r="I414" t="str">
            <v>La Saiba mz L v-5-6</v>
          </cell>
          <cell r="J414" t="str">
            <v>331-270</v>
          </cell>
        </row>
        <row r="415">
          <cell r="A415" t="str">
            <v>U</v>
          </cell>
          <cell r="B415" t="str">
            <v>Ubesa</v>
          </cell>
          <cell r="C415">
            <v>700102</v>
          </cell>
          <cell r="D415" t="str">
            <v>1056</v>
          </cell>
          <cell r="E415">
            <v>27292</v>
          </cell>
          <cell r="F415" t="str">
            <v>SILVA SANCHEZ JOSEFINA</v>
          </cell>
          <cell r="G415">
            <v>902560630</v>
          </cell>
          <cell r="H415">
            <v>63449619</v>
          </cell>
          <cell r="I415" t="str">
            <v>Fco. de Marcos 308 y Chile</v>
          </cell>
          <cell r="J415" t="str">
            <v>400-767</v>
          </cell>
        </row>
        <row r="416">
          <cell r="A416" t="str">
            <v>T</v>
          </cell>
          <cell r="B416" t="str">
            <v>Tallán</v>
          </cell>
          <cell r="C416">
            <v>100105</v>
          </cell>
          <cell r="D416" t="str">
            <v>5530</v>
          </cell>
          <cell r="E416">
            <v>34121</v>
          </cell>
          <cell r="F416" t="str">
            <v>SOLIS PINO MANUEL JAVIER</v>
          </cell>
          <cell r="G416">
            <v>908826639</v>
          </cell>
          <cell r="H416">
            <v>0</v>
          </cell>
        </row>
        <row r="417">
          <cell r="A417" t="str">
            <v>P</v>
          </cell>
          <cell r="B417" t="str">
            <v>Pormar</v>
          </cell>
          <cell r="C417">
            <v>100105</v>
          </cell>
          <cell r="D417" t="str">
            <v>1743</v>
          </cell>
          <cell r="E417">
            <v>33461</v>
          </cell>
          <cell r="F417" t="str">
            <v>SORIANO MATAMOROS MAXIMO EDUARDO</v>
          </cell>
          <cell r="G417">
            <v>904161262</v>
          </cell>
          <cell r="H417">
            <v>79522007</v>
          </cell>
        </row>
        <row r="418">
          <cell r="A418" t="str">
            <v>T</v>
          </cell>
          <cell r="B418" t="str">
            <v>Tallán</v>
          </cell>
          <cell r="C418">
            <v>100105</v>
          </cell>
          <cell r="D418" t="str">
            <v>5529</v>
          </cell>
          <cell r="E418">
            <v>34064</v>
          </cell>
          <cell r="F418" t="str">
            <v>SORIANO RODRIGUEZ JORGE</v>
          </cell>
          <cell r="G418">
            <v>915445233</v>
          </cell>
          <cell r="H418">
            <v>0</v>
          </cell>
        </row>
        <row r="419">
          <cell r="A419" t="str">
            <v>U</v>
          </cell>
          <cell r="B419" t="str">
            <v>Ubesa</v>
          </cell>
          <cell r="C419">
            <v>400101</v>
          </cell>
          <cell r="D419" t="str">
            <v>1129</v>
          </cell>
          <cell r="E419">
            <v>29034</v>
          </cell>
          <cell r="F419" t="str">
            <v>SORIANO SUAREZ FREDDY</v>
          </cell>
          <cell r="G419">
            <v>906376587</v>
          </cell>
          <cell r="H419">
            <v>78581564</v>
          </cell>
        </row>
        <row r="420">
          <cell r="A420" t="str">
            <v>U</v>
          </cell>
          <cell r="B420" t="str">
            <v>Ubesa</v>
          </cell>
          <cell r="C420">
            <v>600105</v>
          </cell>
          <cell r="D420" t="str">
            <v>1786</v>
          </cell>
          <cell r="E420">
            <v>33657</v>
          </cell>
          <cell r="F420" t="str">
            <v>SUAREZ HARO EDISON DAVID</v>
          </cell>
          <cell r="G420">
            <v>911264489</v>
          </cell>
          <cell r="H420">
            <v>88680739</v>
          </cell>
          <cell r="I420" t="str">
            <v>Samanes III  mz 12  v - 8</v>
          </cell>
        </row>
        <row r="421">
          <cell r="A421" t="str">
            <v>U</v>
          </cell>
          <cell r="B421" t="str">
            <v>Ubesa</v>
          </cell>
          <cell r="C421">
            <v>200317</v>
          </cell>
          <cell r="D421" t="str">
            <v>1283</v>
          </cell>
          <cell r="E421">
            <v>27392</v>
          </cell>
          <cell r="F421" t="str">
            <v>SUBIA CONTRERAS JORGE LUIS</v>
          </cell>
          <cell r="G421">
            <v>901887661</v>
          </cell>
          <cell r="H421">
            <v>72530295</v>
          </cell>
          <cell r="I421" t="str">
            <v>Floresta 1 mz.66 villa 18</v>
          </cell>
          <cell r="J421" t="str">
            <v>255-893</v>
          </cell>
        </row>
        <row r="422">
          <cell r="A422" t="str">
            <v>P</v>
          </cell>
          <cell r="B422" t="str">
            <v>Pormar</v>
          </cell>
          <cell r="C422">
            <v>100105</v>
          </cell>
          <cell r="D422" t="str">
            <v>5038</v>
          </cell>
          <cell r="E422">
            <v>34383</v>
          </cell>
          <cell r="F422" t="str">
            <v>SUMBA QUIMI CELLINI GUILLERMO</v>
          </cell>
          <cell r="G422">
            <v>916094394</v>
          </cell>
          <cell r="H422">
            <v>0</v>
          </cell>
        </row>
        <row r="423">
          <cell r="A423" t="str">
            <v>M</v>
          </cell>
          <cell r="B423" t="str">
            <v>Agmaresa</v>
          </cell>
          <cell r="C423">
            <v>100105</v>
          </cell>
          <cell r="D423" t="str">
            <v>1778</v>
          </cell>
          <cell r="E423">
            <v>33638</v>
          </cell>
          <cell r="F423" t="str">
            <v>TAPIA PARREÑO AUREOLA MARGARITA</v>
          </cell>
          <cell r="G423">
            <v>914607577</v>
          </cell>
          <cell r="H423">
            <v>927400150</v>
          </cell>
          <cell r="I423" t="str">
            <v>Alborada III etapa Mz BD villa 19</v>
          </cell>
          <cell r="J423">
            <v>396711</v>
          </cell>
        </row>
        <row r="424">
          <cell r="A424" t="str">
            <v>U</v>
          </cell>
          <cell r="B424" t="str">
            <v>Ubesa</v>
          </cell>
          <cell r="C424">
            <v>400106</v>
          </cell>
          <cell r="D424" t="str">
            <v>2145</v>
          </cell>
          <cell r="E424">
            <v>24286</v>
          </cell>
          <cell r="F424" t="str">
            <v>TITUANA GONZALEZ MANUEL ALBERTO</v>
          </cell>
          <cell r="G424">
            <v>700072192</v>
          </cell>
          <cell r="H424">
            <v>54370854</v>
          </cell>
          <cell r="I424" t="str">
            <v>Av. Madero Vargas 11va. oeste (Machala)</v>
          </cell>
          <cell r="J424" t="str">
            <v>920-931</v>
          </cell>
        </row>
        <row r="425">
          <cell r="A425" t="str">
            <v>P</v>
          </cell>
          <cell r="B425" t="str">
            <v>Pormar</v>
          </cell>
          <cell r="C425">
            <v>100105</v>
          </cell>
          <cell r="D425" t="str">
            <v>5022</v>
          </cell>
          <cell r="E425">
            <v>32948</v>
          </cell>
          <cell r="F425" t="str">
            <v>TOBAR BARRENO CARLOS HUMBERTO</v>
          </cell>
          <cell r="G425">
            <v>907283634</v>
          </cell>
          <cell r="H425">
            <v>80585040</v>
          </cell>
        </row>
        <row r="426">
          <cell r="A426" t="str">
            <v>U</v>
          </cell>
          <cell r="B426" t="str">
            <v>Ubesa</v>
          </cell>
          <cell r="C426">
            <v>600114</v>
          </cell>
          <cell r="D426" t="str">
            <v>1870</v>
          </cell>
          <cell r="E426">
            <v>34246</v>
          </cell>
          <cell r="F426" t="str">
            <v>TOLEDO MOLINEROS WASHINGTON CESAR</v>
          </cell>
          <cell r="G426">
            <v>908551088</v>
          </cell>
          <cell r="H426">
            <v>83624232</v>
          </cell>
          <cell r="I426" t="str">
            <v>Portete 4912 y la 24</v>
          </cell>
          <cell r="J426" t="str">
            <v>462-282</v>
          </cell>
        </row>
        <row r="427">
          <cell r="A427" t="str">
            <v>U</v>
          </cell>
          <cell r="B427" t="str">
            <v>Ubesa</v>
          </cell>
          <cell r="C427">
            <v>700102</v>
          </cell>
          <cell r="D427" t="str">
            <v>1443</v>
          </cell>
          <cell r="E427">
            <v>30648</v>
          </cell>
          <cell r="F427" t="str">
            <v>TORRES BRAVO ROBIN</v>
          </cell>
          <cell r="G427">
            <v>1200886008</v>
          </cell>
          <cell r="H427">
            <v>81562839</v>
          </cell>
          <cell r="I427" t="str">
            <v>Luchadores del Norte  mz 1944 v-30</v>
          </cell>
        </row>
        <row r="428">
          <cell r="A428" t="str">
            <v>U</v>
          </cell>
          <cell r="B428" t="str">
            <v>Ubesa</v>
          </cell>
          <cell r="C428">
            <v>300202</v>
          </cell>
          <cell r="D428" t="str">
            <v>2136</v>
          </cell>
          <cell r="E428">
            <v>28870</v>
          </cell>
          <cell r="F428" t="str">
            <v>TORRES COLLAHUAZO CARMEN YOLANDA</v>
          </cell>
          <cell r="G428">
            <v>700945157</v>
          </cell>
          <cell r="H428">
            <v>74542129</v>
          </cell>
          <cell r="I428" t="str">
            <v>8ava. Sur y 9na. Oeste (Machala)</v>
          </cell>
          <cell r="J428" t="str">
            <v>930-037</v>
          </cell>
        </row>
        <row r="429">
          <cell r="A429" t="str">
            <v>U</v>
          </cell>
          <cell r="B429" t="str">
            <v>Ubesa</v>
          </cell>
          <cell r="C429">
            <v>600104</v>
          </cell>
          <cell r="D429" t="str">
            <v>2072</v>
          </cell>
          <cell r="E429">
            <v>27420</v>
          </cell>
          <cell r="F429" t="str">
            <v>TORRES SEVERINO WULLMAN BOLIVAR</v>
          </cell>
          <cell r="G429">
            <v>701049363</v>
          </cell>
          <cell r="H429">
            <v>75580301</v>
          </cell>
          <cell r="I429" t="str">
            <v>Ciudadela Montebello mz 4  v - 46</v>
          </cell>
          <cell r="J429" t="str">
            <v>258-668</v>
          </cell>
        </row>
        <row r="430">
          <cell r="A430" t="str">
            <v>U</v>
          </cell>
          <cell r="B430" t="str">
            <v>Ubesa</v>
          </cell>
          <cell r="C430">
            <v>200517</v>
          </cell>
          <cell r="D430" t="str">
            <v>1633</v>
          </cell>
          <cell r="E430">
            <v>32888</v>
          </cell>
          <cell r="F430" t="str">
            <v>TORRES TORRES ORLANDO</v>
          </cell>
          <cell r="G430">
            <v>909360521</v>
          </cell>
          <cell r="H430">
            <v>0</v>
          </cell>
          <cell r="I430" t="str">
            <v>Alborada    mz. DE villa 4</v>
          </cell>
        </row>
        <row r="431">
          <cell r="A431" t="str">
            <v>F</v>
          </cell>
          <cell r="B431" t="str">
            <v>Friocont</v>
          </cell>
          <cell r="C431">
            <v>100105</v>
          </cell>
          <cell r="D431" t="str">
            <v>4538</v>
          </cell>
          <cell r="E431">
            <v>34449</v>
          </cell>
          <cell r="F431" t="str">
            <v>TRAVEZ MONTESDEOCA JAIME</v>
          </cell>
          <cell r="G431">
            <v>916094394</v>
          </cell>
          <cell r="H431">
            <v>84610059</v>
          </cell>
        </row>
        <row r="432">
          <cell r="A432" t="str">
            <v>U</v>
          </cell>
          <cell r="B432" t="str">
            <v>Ubesa</v>
          </cell>
          <cell r="C432">
            <v>600105</v>
          </cell>
          <cell r="D432" t="str">
            <v>1109</v>
          </cell>
          <cell r="E432">
            <v>28517</v>
          </cell>
          <cell r="F432" t="str">
            <v>URGILES ALVARADO ALONSO</v>
          </cell>
          <cell r="G432">
            <v>300426194</v>
          </cell>
          <cell r="H432">
            <v>73523782</v>
          </cell>
          <cell r="I432" t="str">
            <v xml:space="preserve">Alborada  IV etapa  mz FK v-12 </v>
          </cell>
          <cell r="J432" t="str">
            <v>239-872</v>
          </cell>
        </row>
        <row r="433">
          <cell r="A433" t="str">
            <v>U</v>
          </cell>
          <cell r="B433" t="str">
            <v>Ubesa</v>
          </cell>
          <cell r="C433">
            <v>600205</v>
          </cell>
          <cell r="D433" t="str">
            <v>2019</v>
          </cell>
          <cell r="E433">
            <v>28711</v>
          </cell>
          <cell r="F433" t="str">
            <v>VALAREZO RAMIREZ GONZALO RENE</v>
          </cell>
          <cell r="G433">
            <v>701163602</v>
          </cell>
          <cell r="H433">
            <v>78573527</v>
          </cell>
          <cell r="I433" t="str">
            <v>Arízaga y 10 de Agosto (Machala)</v>
          </cell>
        </row>
        <row r="434">
          <cell r="A434" t="str">
            <v>U</v>
          </cell>
          <cell r="B434" t="str">
            <v>Ubesa</v>
          </cell>
          <cell r="C434">
            <v>600205</v>
          </cell>
          <cell r="D434" t="str">
            <v>2008</v>
          </cell>
          <cell r="E434">
            <v>28569</v>
          </cell>
          <cell r="F434" t="str">
            <v>VALAREZO RAMIREZ JORGE EDUARDO</v>
          </cell>
          <cell r="G434">
            <v>700872229</v>
          </cell>
          <cell r="H434">
            <v>78530615</v>
          </cell>
          <cell r="I434" t="str">
            <v>Arízaga y 10 de Agosto (Machala)</v>
          </cell>
        </row>
        <row r="435">
          <cell r="A435" t="str">
            <v>U</v>
          </cell>
          <cell r="B435" t="str">
            <v>Ubesa</v>
          </cell>
          <cell r="C435">
            <v>200106</v>
          </cell>
          <cell r="D435" t="str">
            <v>2254</v>
          </cell>
          <cell r="E435">
            <v>32650</v>
          </cell>
          <cell r="F435" t="str">
            <v>VALAREZO VALDEZ WILFRIDO ARTURO</v>
          </cell>
          <cell r="G435">
            <v>701461055</v>
          </cell>
          <cell r="H435">
            <v>87590050</v>
          </cell>
          <cell r="I435" t="str">
            <v>11ava. Sur y 9na. Oeste (Machala)</v>
          </cell>
        </row>
        <row r="436">
          <cell r="A436" t="str">
            <v>U</v>
          </cell>
          <cell r="B436" t="str">
            <v>Ubesa</v>
          </cell>
          <cell r="C436">
            <v>200219</v>
          </cell>
          <cell r="D436" t="str">
            <v>2258</v>
          </cell>
          <cell r="E436">
            <v>32853</v>
          </cell>
          <cell r="F436" t="str">
            <v>VALDIVIEZO PEREIRA TAYLOR</v>
          </cell>
          <cell r="G436">
            <v>1102218490</v>
          </cell>
          <cell r="H436">
            <v>0</v>
          </cell>
          <cell r="I436" t="str">
            <v>2da. diagonal Sur y Buenavista (Machala)</v>
          </cell>
          <cell r="J436" t="str">
            <v>922-287</v>
          </cell>
        </row>
        <row r="437">
          <cell r="A437" t="str">
            <v>U</v>
          </cell>
          <cell r="B437" t="str">
            <v>Ubesa</v>
          </cell>
          <cell r="C437">
            <v>200106</v>
          </cell>
          <cell r="D437" t="str">
            <v>1777</v>
          </cell>
          <cell r="E437">
            <v>33659</v>
          </cell>
          <cell r="F437" t="str">
            <v>VALLADARES GONZALEZ ENRIQUE S</v>
          </cell>
          <cell r="G437">
            <v>701976086</v>
          </cell>
          <cell r="H437">
            <v>404040404</v>
          </cell>
          <cell r="I437" t="str">
            <v>Cdla. El Mamey (Babahoyo)</v>
          </cell>
          <cell r="J437" t="str">
            <v>733-911</v>
          </cell>
        </row>
        <row r="438">
          <cell r="A438" t="str">
            <v>U</v>
          </cell>
          <cell r="B438" t="str">
            <v>Ubesa</v>
          </cell>
          <cell r="C438">
            <v>600111</v>
          </cell>
          <cell r="D438" t="str">
            <v>0929</v>
          </cell>
          <cell r="E438">
            <v>34525</v>
          </cell>
          <cell r="F438" t="str">
            <v>VALLARINO PEET LUCIA</v>
          </cell>
          <cell r="G438">
            <v>904827359</v>
          </cell>
          <cell r="H438">
            <v>86550289</v>
          </cell>
        </row>
        <row r="439">
          <cell r="A439" t="str">
            <v>U</v>
          </cell>
          <cell r="B439" t="str">
            <v>Ubesa</v>
          </cell>
          <cell r="C439">
            <v>200517</v>
          </cell>
          <cell r="D439" t="str">
            <v>1819</v>
          </cell>
          <cell r="E439">
            <v>33806</v>
          </cell>
          <cell r="F439" t="str">
            <v>VALLEJO POZO ANGEL HELEODORO</v>
          </cell>
          <cell r="G439">
            <v>1202044863</v>
          </cell>
          <cell r="H439">
            <v>0</v>
          </cell>
          <cell r="I439" t="str">
            <v>Primavera I  mz. C-4 villa 4 (Durán)</v>
          </cell>
          <cell r="J439" t="str">
            <v>802-103</v>
          </cell>
        </row>
        <row r="440">
          <cell r="A440" t="str">
            <v>U</v>
          </cell>
          <cell r="B440" t="str">
            <v>Ubesa</v>
          </cell>
          <cell r="C440">
            <v>600105</v>
          </cell>
          <cell r="D440" t="str">
            <v>1711</v>
          </cell>
          <cell r="E440">
            <v>33240</v>
          </cell>
          <cell r="F440" t="str">
            <v>VALLEJO ROMERO ANGELA</v>
          </cell>
          <cell r="G440">
            <v>911098937</v>
          </cell>
          <cell r="H440">
            <v>906701139</v>
          </cell>
          <cell r="I440" t="str">
            <v>Sauces 1 mz 27 v - 9</v>
          </cell>
        </row>
        <row r="441">
          <cell r="A441" t="str">
            <v>U</v>
          </cell>
          <cell r="B441" t="str">
            <v>Ubesa</v>
          </cell>
          <cell r="C441">
            <v>700103</v>
          </cell>
          <cell r="D441" t="str">
            <v>1146</v>
          </cell>
          <cell r="E441">
            <v>22981</v>
          </cell>
          <cell r="F441" t="str">
            <v>VARGAS CAMPUZANO GUSTAVO</v>
          </cell>
          <cell r="G441">
            <v>900821828</v>
          </cell>
          <cell r="H441">
            <v>56330536</v>
          </cell>
        </row>
        <row r="442">
          <cell r="A442" t="str">
            <v>U</v>
          </cell>
          <cell r="B442" t="str">
            <v>Ubesa</v>
          </cell>
          <cell r="C442">
            <v>200106</v>
          </cell>
          <cell r="D442" t="str">
            <v>1544</v>
          </cell>
          <cell r="E442">
            <v>32063</v>
          </cell>
          <cell r="F442" t="str">
            <v>VARGAS ROMERO OSWALDO</v>
          </cell>
          <cell r="G442">
            <v>700840473</v>
          </cell>
          <cell r="H442">
            <v>87540281</v>
          </cell>
          <cell r="I442" t="str">
            <v>Calle Monte Bella mz. C1 villa 22</v>
          </cell>
          <cell r="J442" t="str">
            <v>254-850</v>
          </cell>
        </row>
        <row r="443">
          <cell r="A443" t="str">
            <v>U</v>
          </cell>
          <cell r="B443" t="str">
            <v>Ubesa</v>
          </cell>
          <cell r="C443">
            <v>600114</v>
          </cell>
          <cell r="D443" t="str">
            <v>1140</v>
          </cell>
          <cell r="E443">
            <v>27421</v>
          </cell>
          <cell r="F443" t="str">
            <v>VASCONEZ JIMENEZ ROSA</v>
          </cell>
          <cell r="G443">
            <v>905168407</v>
          </cell>
          <cell r="H443">
            <v>75530804</v>
          </cell>
          <cell r="I443" t="str">
            <v>Los Esteros mz 20A v - 26</v>
          </cell>
        </row>
        <row r="444">
          <cell r="A444" t="str">
            <v>U</v>
          </cell>
          <cell r="B444" t="str">
            <v>Ubesa</v>
          </cell>
          <cell r="C444">
            <v>200317</v>
          </cell>
          <cell r="D444" t="str">
            <v>1526</v>
          </cell>
          <cell r="E444">
            <v>31936</v>
          </cell>
          <cell r="F444" t="str">
            <v>VASQUEZ ALARCON RICARDO EFREN</v>
          </cell>
          <cell r="G444">
            <v>910163351</v>
          </cell>
          <cell r="H444">
            <v>84644774</v>
          </cell>
          <cell r="I444" t="str">
            <v>Aguirre # 1505 y Anteparas</v>
          </cell>
          <cell r="J444" t="str">
            <v>320-210</v>
          </cell>
        </row>
        <row r="445">
          <cell r="A445" t="str">
            <v>E</v>
          </cell>
          <cell r="B445" t="str">
            <v>Tecnielec</v>
          </cell>
          <cell r="C445">
            <v>100105</v>
          </cell>
          <cell r="D445" t="str">
            <v>1939</v>
          </cell>
          <cell r="E445">
            <v>32997</v>
          </cell>
          <cell r="F445" t="str">
            <v>VASQUEZ BRAVO BLANCA</v>
          </cell>
          <cell r="G445">
            <v>906522271</v>
          </cell>
          <cell r="H445">
            <v>78585043</v>
          </cell>
        </row>
        <row r="446">
          <cell r="A446" t="str">
            <v>U</v>
          </cell>
          <cell r="B446" t="str">
            <v>Ubesa</v>
          </cell>
          <cell r="C446">
            <v>200106</v>
          </cell>
          <cell r="D446" t="str">
            <v>2296</v>
          </cell>
          <cell r="E446">
            <v>34197</v>
          </cell>
          <cell r="F446" t="str">
            <v>VEINTIMILLA MOLINA GEOVANNY A.</v>
          </cell>
          <cell r="G446">
            <v>1102595921</v>
          </cell>
          <cell r="H446">
            <v>906802693</v>
          </cell>
          <cell r="I446" t="str">
            <v>Cdla. A. Pesantes mz. F2 villa 17 (Machala)</v>
          </cell>
        </row>
        <row r="447">
          <cell r="A447" t="str">
            <v>T</v>
          </cell>
          <cell r="B447" t="str">
            <v>Tallán</v>
          </cell>
          <cell r="C447">
            <v>100105</v>
          </cell>
          <cell r="D447" t="str">
            <v>5514</v>
          </cell>
          <cell r="E447">
            <v>32448</v>
          </cell>
          <cell r="F447" t="str">
            <v>VELASCO ROMERO JOSE ERNESTO</v>
          </cell>
          <cell r="G447">
            <v>909668493</v>
          </cell>
          <cell r="H447">
            <v>886803056</v>
          </cell>
        </row>
        <row r="448">
          <cell r="A448" t="str">
            <v>U</v>
          </cell>
          <cell r="B448" t="str">
            <v>Ubesa</v>
          </cell>
          <cell r="C448">
            <v>200219</v>
          </cell>
          <cell r="D448" t="str">
            <v>2266</v>
          </cell>
          <cell r="E448">
            <v>33252</v>
          </cell>
          <cell r="F448" t="str">
            <v>VELEZ LOAYZA LUIS EDUARDO</v>
          </cell>
          <cell r="G448">
            <v>1102096607</v>
          </cell>
          <cell r="H448">
            <v>96300143</v>
          </cell>
          <cell r="I448" t="str">
            <v>8ava. Norte y Juan Montalvo (Machala)</v>
          </cell>
        </row>
        <row r="449">
          <cell r="A449" t="str">
            <v>U</v>
          </cell>
          <cell r="B449" t="str">
            <v>Ubesa</v>
          </cell>
          <cell r="C449">
            <v>600114</v>
          </cell>
          <cell r="D449" t="str">
            <v>2295</v>
          </cell>
          <cell r="E449">
            <v>34100</v>
          </cell>
          <cell r="F449" t="str">
            <v>VELEZ MATOS MIGUEL EDUARDO</v>
          </cell>
          <cell r="G449">
            <v>905947388</v>
          </cell>
          <cell r="H449">
            <v>745701100</v>
          </cell>
          <cell r="I449" t="str">
            <v>Las Brizas mz C - 11 v - 7</v>
          </cell>
          <cell r="J449" t="str">
            <v>241-240</v>
          </cell>
        </row>
        <row r="450">
          <cell r="A450" t="str">
            <v>M</v>
          </cell>
          <cell r="B450" t="str">
            <v>Agmaresa</v>
          </cell>
          <cell r="C450">
            <v>100105</v>
          </cell>
          <cell r="D450" t="str">
            <v>1873</v>
          </cell>
          <cell r="E450">
            <v>34337</v>
          </cell>
          <cell r="F450" t="str">
            <v>VELEZ PEREZ MIGUEL</v>
          </cell>
          <cell r="G450">
            <v>911764975</v>
          </cell>
          <cell r="H450">
            <v>0</v>
          </cell>
        </row>
        <row r="451">
          <cell r="A451" t="str">
            <v>M</v>
          </cell>
          <cell r="B451" t="str">
            <v>Agmaresa</v>
          </cell>
          <cell r="C451">
            <v>100105</v>
          </cell>
          <cell r="D451" t="str">
            <v>1871</v>
          </cell>
          <cell r="E451">
            <v>34281</v>
          </cell>
          <cell r="F451" t="str">
            <v>VELEZ SALTOS MIRIAN</v>
          </cell>
          <cell r="G451">
            <v>1202123889</v>
          </cell>
          <cell r="H451">
            <v>916600983</v>
          </cell>
        </row>
        <row r="452">
          <cell r="A452" t="str">
            <v>U</v>
          </cell>
          <cell r="B452" t="str">
            <v>Ubesa</v>
          </cell>
          <cell r="C452">
            <v>200106</v>
          </cell>
          <cell r="D452" t="str">
            <v>1512</v>
          </cell>
          <cell r="E452">
            <v>31782</v>
          </cell>
          <cell r="F452" t="str">
            <v>VELOZ GARCIA NESTOR GUILLERMO</v>
          </cell>
          <cell r="G452">
            <v>1201882345</v>
          </cell>
          <cell r="H452">
            <v>87623135</v>
          </cell>
          <cell r="I452" t="str">
            <v>Cdla. 10 de Noviembre calle Juan Montalvo</v>
          </cell>
        </row>
        <row r="453">
          <cell r="A453" t="str">
            <v>U</v>
          </cell>
          <cell r="B453" t="str">
            <v>Ubesa</v>
          </cell>
          <cell r="C453">
            <v>600108</v>
          </cell>
          <cell r="D453" t="str">
            <v>1877</v>
          </cell>
          <cell r="E453">
            <v>34344</v>
          </cell>
          <cell r="F453" t="str">
            <v>VELOZ VALAREZO EVA</v>
          </cell>
          <cell r="G453">
            <v>916207293</v>
          </cell>
          <cell r="H453">
            <v>937500494</v>
          </cell>
          <cell r="I453" t="str">
            <v>Guasmo Norte mz Z solar 421</v>
          </cell>
        </row>
        <row r="454">
          <cell r="A454" t="str">
            <v>F</v>
          </cell>
          <cell r="B454" t="str">
            <v>Friocont</v>
          </cell>
          <cell r="C454">
            <v>100105</v>
          </cell>
          <cell r="D454" t="str">
            <v>5023</v>
          </cell>
          <cell r="E454">
            <v>32960</v>
          </cell>
          <cell r="F454" t="str">
            <v>VERA CASTRO WILLIAM JACINTO</v>
          </cell>
          <cell r="G454">
            <v>910837251</v>
          </cell>
          <cell r="H454">
            <v>0</v>
          </cell>
        </row>
        <row r="455">
          <cell r="A455" t="str">
            <v>U</v>
          </cell>
          <cell r="B455" t="str">
            <v>Ubesa</v>
          </cell>
          <cell r="C455">
            <v>700102</v>
          </cell>
          <cell r="D455" t="str">
            <v>1728</v>
          </cell>
          <cell r="E455">
            <v>33392</v>
          </cell>
          <cell r="F455" t="str">
            <v>VERA CEDENO LISSETTE MARI</v>
          </cell>
          <cell r="G455">
            <v>1307493054</v>
          </cell>
          <cell r="H455">
            <v>917302717</v>
          </cell>
        </row>
        <row r="456">
          <cell r="A456" t="str">
            <v>U</v>
          </cell>
          <cell r="B456" t="str">
            <v>Ubesa</v>
          </cell>
          <cell r="C456">
            <v>200517</v>
          </cell>
          <cell r="D456" t="str">
            <v>1548</v>
          </cell>
          <cell r="E456">
            <v>32092</v>
          </cell>
          <cell r="F456" t="str">
            <v>VERA CORNEJO JOSE ENRIQUE</v>
          </cell>
          <cell r="G456">
            <v>1201667084</v>
          </cell>
          <cell r="H456">
            <v>87631739</v>
          </cell>
          <cell r="I456" t="str">
            <v>Atahualpa # 315 y Calderón</v>
          </cell>
          <cell r="J456" t="str">
            <v>970-314</v>
          </cell>
        </row>
        <row r="457">
          <cell r="A457" t="str">
            <v>U</v>
          </cell>
          <cell r="B457" t="str">
            <v>Ubesa</v>
          </cell>
          <cell r="C457">
            <v>200517</v>
          </cell>
          <cell r="D457" t="str">
            <v>2046</v>
          </cell>
          <cell r="E457">
            <v>28226</v>
          </cell>
          <cell r="F457" t="str">
            <v>VERA LAJE NELSON POLICARPO</v>
          </cell>
          <cell r="G457">
            <v>902006766</v>
          </cell>
          <cell r="H457">
            <v>77450375</v>
          </cell>
        </row>
        <row r="458">
          <cell r="A458" t="str">
            <v>U</v>
          </cell>
          <cell r="B458" t="str">
            <v>Ubesa</v>
          </cell>
          <cell r="C458">
            <v>600105</v>
          </cell>
          <cell r="D458" t="str">
            <v>1879</v>
          </cell>
          <cell r="E458">
            <v>34372</v>
          </cell>
          <cell r="F458" t="str">
            <v>VERA RAMIREZ ELI BLANCH</v>
          </cell>
          <cell r="G458">
            <v>915936058</v>
          </cell>
          <cell r="H458">
            <v>947400275</v>
          </cell>
          <cell r="I458" t="str">
            <v>26 #3027 y Medardo Angel Silva</v>
          </cell>
          <cell r="J458" t="str">
            <v>473-277</v>
          </cell>
        </row>
        <row r="459">
          <cell r="A459" t="str">
            <v>U</v>
          </cell>
          <cell r="B459" t="str">
            <v>Ubesa</v>
          </cell>
          <cell r="C459">
            <v>200106</v>
          </cell>
          <cell r="D459" t="str">
            <v>1883</v>
          </cell>
          <cell r="E459">
            <v>34393</v>
          </cell>
          <cell r="F459" t="str">
            <v>VERGARA VALAREZO JENNY</v>
          </cell>
          <cell r="G459">
            <v>1202199210</v>
          </cell>
          <cell r="H459">
            <v>0</v>
          </cell>
        </row>
        <row r="460">
          <cell r="A460" t="str">
            <v>U</v>
          </cell>
          <cell r="B460" t="str">
            <v>Ubesa</v>
          </cell>
          <cell r="C460">
            <v>200106</v>
          </cell>
          <cell r="D460" t="str">
            <v>2232</v>
          </cell>
          <cell r="E460">
            <v>31964</v>
          </cell>
          <cell r="F460" t="str">
            <v>VICTOR BERNABE JUAN DE DIOS</v>
          </cell>
          <cell r="G460">
            <v>701585549</v>
          </cell>
          <cell r="H460">
            <v>87610087</v>
          </cell>
        </row>
        <row r="461">
          <cell r="A461" t="str">
            <v>U</v>
          </cell>
          <cell r="B461" t="str">
            <v>Ubesa</v>
          </cell>
          <cell r="C461">
            <v>200517</v>
          </cell>
          <cell r="D461" t="str">
            <v>1716</v>
          </cell>
          <cell r="E461">
            <v>33343</v>
          </cell>
          <cell r="F461" t="str">
            <v>VICUNA OROSCO CLEMENTE</v>
          </cell>
          <cell r="G461">
            <v>910737147</v>
          </cell>
          <cell r="H461">
            <v>0</v>
          </cell>
        </row>
        <row r="462">
          <cell r="A462" t="str">
            <v>T</v>
          </cell>
          <cell r="B462" t="str">
            <v>Tallán</v>
          </cell>
          <cell r="C462">
            <v>100105</v>
          </cell>
          <cell r="D462" t="str">
            <v>5533</v>
          </cell>
          <cell r="E462">
            <v>34211</v>
          </cell>
          <cell r="F462" t="str">
            <v>VILEMA REYNA VICTOR EMILIO</v>
          </cell>
          <cell r="G462">
            <v>912813896</v>
          </cell>
          <cell r="H462">
            <v>0</v>
          </cell>
        </row>
        <row r="463">
          <cell r="A463" t="str">
            <v>S</v>
          </cell>
          <cell r="B463" t="str">
            <v>Standard</v>
          </cell>
          <cell r="C463">
            <v>400101</v>
          </cell>
          <cell r="D463" t="str">
            <v>1070</v>
          </cell>
          <cell r="E463">
            <v>24022</v>
          </cell>
          <cell r="F463" t="str">
            <v>VILLACIS GARCIA GABRIEL</v>
          </cell>
          <cell r="G463">
            <v>900205600</v>
          </cell>
          <cell r="H463">
            <v>65471367</v>
          </cell>
          <cell r="I463" t="str">
            <v>Alborada VI etapa mz.624 villa 18</v>
          </cell>
          <cell r="J463" t="str">
            <v>273-979</v>
          </cell>
        </row>
        <row r="464">
          <cell r="A464" t="str">
            <v>T</v>
          </cell>
          <cell r="B464" t="str">
            <v>Tallán</v>
          </cell>
          <cell r="C464">
            <v>100105</v>
          </cell>
          <cell r="D464" t="str">
            <v>5534</v>
          </cell>
          <cell r="E464">
            <v>34204</v>
          </cell>
          <cell r="F464" t="str">
            <v>VILLAMAR NAVARRETE ANGEL RAFAEL</v>
          </cell>
          <cell r="G464">
            <v>1202953764</v>
          </cell>
          <cell r="H464">
            <v>0</v>
          </cell>
        </row>
        <row r="465">
          <cell r="A465" t="str">
            <v>E</v>
          </cell>
          <cell r="B465" t="str">
            <v>Tecnielec</v>
          </cell>
          <cell r="C465">
            <v>100105</v>
          </cell>
          <cell r="D465" t="str">
            <v>4004</v>
          </cell>
          <cell r="E465">
            <v>32471</v>
          </cell>
          <cell r="F465" t="str">
            <v>VILLARREAL FALCONI NESTOR</v>
          </cell>
          <cell r="G465">
            <v>902295435</v>
          </cell>
          <cell r="H465">
            <v>63460421</v>
          </cell>
        </row>
        <row r="466">
          <cell r="A466" t="str">
            <v>U</v>
          </cell>
          <cell r="B466" t="str">
            <v>Ubesa</v>
          </cell>
          <cell r="C466">
            <v>600105</v>
          </cell>
          <cell r="D466" t="str">
            <v>1012</v>
          </cell>
          <cell r="E466">
            <v>28229</v>
          </cell>
          <cell r="F466" t="str">
            <v>VILLON ESPINOZA MANUEL ARTURO</v>
          </cell>
          <cell r="G466">
            <v>904758919</v>
          </cell>
          <cell r="H466">
            <v>74530097</v>
          </cell>
          <cell r="I466" t="str">
            <v>Guayacanes mz 87 v - 6</v>
          </cell>
          <cell r="J466" t="str">
            <v>820-747</v>
          </cell>
        </row>
        <row r="467">
          <cell r="A467" t="str">
            <v>P</v>
          </cell>
          <cell r="B467" t="str">
            <v>Pormar</v>
          </cell>
          <cell r="C467">
            <v>100105</v>
          </cell>
          <cell r="D467" t="str">
            <v>1366</v>
          </cell>
          <cell r="E467">
            <v>34190</v>
          </cell>
          <cell r="F467" t="str">
            <v>VILLON PEREDO ROMULO</v>
          </cell>
          <cell r="G467">
            <v>900368515</v>
          </cell>
          <cell r="H467">
            <v>0</v>
          </cell>
        </row>
        <row r="468">
          <cell r="A468" t="str">
            <v>U</v>
          </cell>
          <cell r="B468" t="str">
            <v>Ubesa</v>
          </cell>
          <cell r="C468">
            <v>600105</v>
          </cell>
          <cell r="D468" t="str">
            <v>1044</v>
          </cell>
          <cell r="E468">
            <v>28766</v>
          </cell>
          <cell r="F468" t="str">
            <v>VINCES BUSTAMANTE RUDDY ALEXIS</v>
          </cell>
          <cell r="G468">
            <v>1200884631</v>
          </cell>
          <cell r="H468">
            <v>78565521</v>
          </cell>
          <cell r="I468" t="str">
            <v>Guangala mz E-46 v-22</v>
          </cell>
          <cell r="J468" t="str">
            <v>441-368</v>
          </cell>
        </row>
        <row r="469">
          <cell r="A469" t="str">
            <v>U</v>
          </cell>
          <cell r="B469" t="str">
            <v>Ubesa</v>
          </cell>
          <cell r="C469">
            <v>400101</v>
          </cell>
          <cell r="D469" t="str">
            <v>1820</v>
          </cell>
          <cell r="E469">
            <v>33806</v>
          </cell>
          <cell r="F469" t="str">
            <v>VIZCAINO CABEZAS DIEGO ALFONSO</v>
          </cell>
          <cell r="G469">
            <v>1709135279</v>
          </cell>
          <cell r="H469">
            <v>0</v>
          </cell>
        </row>
        <row r="470">
          <cell r="A470" t="str">
            <v>U</v>
          </cell>
          <cell r="B470" t="str">
            <v>Ubesa</v>
          </cell>
          <cell r="C470">
            <v>200317</v>
          </cell>
          <cell r="D470" t="str">
            <v>1816</v>
          </cell>
          <cell r="E470">
            <v>33777</v>
          </cell>
          <cell r="F470" t="str">
            <v>WEISSON RUGEL SEGUNDO BENJAMIN</v>
          </cell>
          <cell r="G470">
            <v>908897275</v>
          </cell>
          <cell r="H470">
            <v>0</v>
          </cell>
          <cell r="I470" t="str">
            <v>Sauces II mz F61 villa 8</v>
          </cell>
          <cell r="J470" t="str">
            <v>236-211</v>
          </cell>
        </row>
        <row r="471">
          <cell r="A471" t="str">
            <v>U</v>
          </cell>
          <cell r="B471" t="str">
            <v>Ubesa</v>
          </cell>
          <cell r="C471">
            <v>200115</v>
          </cell>
          <cell r="D471" t="str">
            <v>1771</v>
          </cell>
          <cell r="E471">
            <v>33584</v>
          </cell>
          <cell r="F471" t="str">
            <v>WONSANG SANCHEZ CESAR E</v>
          </cell>
          <cell r="G471">
            <v>904797388</v>
          </cell>
          <cell r="H471">
            <v>0</v>
          </cell>
        </row>
        <row r="472">
          <cell r="A472" t="str">
            <v>U</v>
          </cell>
          <cell r="B472" t="str">
            <v>Ubesa</v>
          </cell>
          <cell r="C472">
            <v>200106</v>
          </cell>
          <cell r="D472" t="str">
            <v>1600</v>
          </cell>
          <cell r="E472">
            <v>32664</v>
          </cell>
          <cell r="F472" t="str">
            <v>YEPEZ HIDALGO LENIN AGUSTIN</v>
          </cell>
          <cell r="G472">
            <v>910485663</v>
          </cell>
          <cell r="H472">
            <v>0</v>
          </cell>
          <cell r="I472" t="str">
            <v>Cdla. Los Cañaverales villa 7 (Milagro)</v>
          </cell>
        </row>
        <row r="473">
          <cell r="A473" t="str">
            <v>U</v>
          </cell>
          <cell r="B473" t="str">
            <v>Ubesa</v>
          </cell>
          <cell r="C473">
            <v>200106</v>
          </cell>
          <cell r="D473" t="str">
            <v>1768</v>
          </cell>
          <cell r="E473">
            <v>33553</v>
          </cell>
          <cell r="F473" t="str">
            <v>ZAMBRANO GARCIA HUGO</v>
          </cell>
          <cell r="G473">
            <v>1202535066</v>
          </cell>
          <cell r="H473">
            <v>916702203</v>
          </cell>
        </row>
        <row r="474">
          <cell r="A474" t="str">
            <v>U</v>
          </cell>
          <cell r="B474" t="str">
            <v>Ubesa</v>
          </cell>
          <cell r="C474">
            <v>400105</v>
          </cell>
          <cell r="D474" t="str">
            <v>1282</v>
          </cell>
          <cell r="E474">
            <v>28855</v>
          </cell>
          <cell r="F474" t="str">
            <v>ZAMORA MARQUEZ EDWIN LEONIDAS</v>
          </cell>
          <cell r="G474">
            <v>901021659</v>
          </cell>
          <cell r="H474">
            <v>7452233</v>
          </cell>
        </row>
        <row r="475">
          <cell r="A475" t="str">
            <v>M</v>
          </cell>
          <cell r="B475" t="str">
            <v>Agmaresa</v>
          </cell>
          <cell r="C475">
            <v>100105</v>
          </cell>
          <cell r="D475" t="str">
            <v>1938</v>
          </cell>
          <cell r="E475">
            <v>32964</v>
          </cell>
          <cell r="F475" t="str">
            <v>ZAVALA DEL CASTILLO JENNY</v>
          </cell>
          <cell r="G475">
            <v>910568377</v>
          </cell>
          <cell r="H475">
            <v>87652187</v>
          </cell>
        </row>
        <row r="476">
          <cell r="A476" t="str">
            <v>U</v>
          </cell>
          <cell r="B476" t="str">
            <v>Ubesa</v>
          </cell>
          <cell r="C476">
            <v>200517</v>
          </cell>
          <cell r="D476" t="str">
            <v>1762</v>
          </cell>
          <cell r="E476">
            <v>33525</v>
          </cell>
          <cell r="F476" t="str">
            <v>ZEAS SANCHEZ LUIS</v>
          </cell>
          <cell r="G476">
            <v>911048569</v>
          </cell>
          <cell r="H476">
            <v>0</v>
          </cell>
        </row>
        <row r="477">
          <cell r="A477" t="str">
            <v>U</v>
          </cell>
          <cell r="B477" t="str">
            <v>Ubesa</v>
          </cell>
          <cell r="C477">
            <v>200317</v>
          </cell>
          <cell r="D477" t="str">
            <v>1747</v>
          </cell>
          <cell r="E477">
            <v>33471</v>
          </cell>
          <cell r="F477" t="str">
            <v>ZUMBA JUELA CARLOS AMEN</v>
          </cell>
          <cell r="G477">
            <v>300843547</v>
          </cell>
          <cell r="H477">
            <v>0</v>
          </cell>
          <cell r="I477" t="str">
            <v>Simón Bolivar y 25 de Agosto (El Triunfo)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7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8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9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0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7715A-2D2D-4E2F-A8F0-62DFD15AC940}">
  <dimension ref="A1"/>
  <sheetViews>
    <sheetView showGridLines="0" tabSelected="1" zoomScale="118" zoomScaleNormal="118" workbookViewId="0">
      <selection activeCell="I10" sqref="I10"/>
    </sheetView>
  </sheetViews>
  <sheetFormatPr baseColWidth="10" defaultColWidth="11.42578125"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21EE3-25A4-4CD0-A3C0-B68597D2E67E}">
  <sheetPr>
    <pageSetUpPr fitToPage="1"/>
  </sheetPr>
  <dimension ref="A1:M71"/>
  <sheetViews>
    <sheetView showGridLines="0" topLeftCell="A11" zoomScale="80" zoomScaleNormal="80" workbookViewId="0">
      <selection activeCell="C16" sqref="C16"/>
    </sheetView>
  </sheetViews>
  <sheetFormatPr baseColWidth="10" defaultColWidth="11.5703125" defaultRowHeight="19.5" x14ac:dyDescent="0.25"/>
  <cols>
    <col min="1" max="1" width="0.7109375" style="8" customWidth="1"/>
    <col min="2" max="2" width="34.7109375" style="8" customWidth="1"/>
    <col min="3" max="4" width="29" style="8" customWidth="1"/>
    <col min="5" max="5" width="11.42578125" style="8" hidden="1" customWidth="1"/>
    <col min="6" max="6" width="22.7109375" style="8" customWidth="1"/>
    <col min="7" max="7" width="24" style="8" customWidth="1"/>
    <col min="8" max="8" width="48.5703125" style="8" customWidth="1"/>
    <col min="9" max="9" width="11.5703125" style="8"/>
    <col min="10" max="10" width="17.140625" style="8" bestFit="1" customWidth="1"/>
    <col min="11" max="11" width="15.28515625" style="8" customWidth="1"/>
    <col min="12" max="16384" width="11.5703125" style="8"/>
  </cols>
  <sheetData>
    <row r="1" spans="1:13" ht="73.5" customHeight="1" x14ac:dyDescent="0.25">
      <c r="B1" s="461" t="s">
        <v>370</v>
      </c>
      <c r="C1" s="462"/>
      <c r="D1" s="106"/>
      <c r="E1" s="106"/>
      <c r="F1" s="106"/>
      <c r="G1" s="124"/>
    </row>
    <row r="2" spans="1:13" ht="9.75" customHeight="1" x14ac:dyDescent="0.25">
      <c r="B2" s="463" t="s">
        <v>0</v>
      </c>
      <c r="C2" s="464"/>
      <c r="D2" s="464"/>
      <c r="E2" s="464"/>
      <c r="F2" s="464"/>
      <c r="G2" s="465"/>
    </row>
    <row r="3" spans="1:13" s="9" customFormat="1" ht="23.25" customHeight="1" x14ac:dyDescent="0.25">
      <c r="B3" s="463"/>
      <c r="C3" s="464"/>
      <c r="D3" s="464"/>
      <c r="E3" s="464"/>
      <c r="F3" s="464"/>
      <c r="G3" s="465"/>
      <c r="H3" s="125"/>
      <c r="I3" s="8"/>
      <c r="J3" s="8"/>
      <c r="K3" s="8"/>
      <c r="L3" s="8"/>
      <c r="M3" s="8"/>
    </row>
    <row r="4" spans="1:13" s="11" customFormat="1" ht="68.45" customHeight="1" x14ac:dyDescent="0.25">
      <c r="B4" s="469" t="s">
        <v>371</v>
      </c>
      <c r="C4" s="470"/>
      <c r="D4" s="470"/>
      <c r="E4" s="470"/>
      <c r="F4" s="470"/>
      <c r="G4" s="471"/>
      <c r="H4" s="10"/>
      <c r="I4" s="10"/>
      <c r="J4" s="10"/>
      <c r="K4" s="10"/>
      <c r="L4" s="10"/>
      <c r="M4" s="10"/>
    </row>
    <row r="5" spans="1:13" s="11" customFormat="1" ht="68.45" customHeight="1" x14ac:dyDescent="0.25">
      <c r="B5" s="472"/>
      <c r="C5" s="473"/>
      <c r="D5" s="473"/>
      <c r="E5" s="473"/>
      <c r="F5" s="473"/>
      <c r="G5" s="474"/>
      <c r="H5" s="10"/>
      <c r="I5" s="10"/>
      <c r="J5" s="10"/>
      <c r="K5" s="10"/>
      <c r="L5" s="10"/>
      <c r="M5" s="10"/>
    </row>
    <row r="6" spans="1:13" s="9" customFormat="1" x14ac:dyDescent="0.25">
      <c r="B6" s="27"/>
      <c r="C6" s="28"/>
      <c r="D6" s="28"/>
      <c r="E6" s="28"/>
      <c r="F6" s="29"/>
      <c r="G6" s="30"/>
      <c r="H6" s="12"/>
      <c r="I6" s="8"/>
      <c r="J6" s="8"/>
      <c r="K6" s="8"/>
      <c r="L6" s="8"/>
      <c r="M6" s="8"/>
    </row>
    <row r="7" spans="1:13" s="9" customFormat="1" x14ac:dyDescent="0.25">
      <c r="A7" s="107"/>
      <c r="B7" s="466" t="s">
        <v>1</v>
      </c>
      <c r="C7" s="467"/>
      <c r="D7" s="467"/>
      <c r="E7" s="467"/>
      <c r="F7" s="467"/>
      <c r="G7" s="468"/>
      <c r="H7" s="12"/>
      <c r="I7" s="8"/>
      <c r="J7" s="8"/>
      <c r="K7" s="8"/>
      <c r="L7" s="8"/>
      <c r="M7" s="8"/>
    </row>
    <row r="8" spans="1:13" s="9" customFormat="1" x14ac:dyDescent="0.25">
      <c r="A8" s="107"/>
      <c r="B8" s="466" t="s">
        <v>2</v>
      </c>
      <c r="C8" s="467"/>
      <c r="D8" s="467"/>
      <c r="E8" s="467"/>
      <c r="F8" s="467"/>
      <c r="G8" s="468"/>
      <c r="H8" s="12"/>
      <c r="I8" s="8"/>
      <c r="J8" s="8"/>
      <c r="K8" s="8"/>
      <c r="L8" s="8"/>
      <c r="M8" s="8"/>
    </row>
    <row r="9" spans="1:13" s="9" customFormat="1" x14ac:dyDescent="0.25">
      <c r="A9" s="107"/>
      <c r="B9" s="466" t="s">
        <v>372</v>
      </c>
      <c r="C9" s="467"/>
      <c r="D9" s="467"/>
      <c r="E9" s="467"/>
      <c r="F9" s="467"/>
      <c r="G9" s="468"/>
      <c r="H9" s="12"/>
      <c r="I9" s="8"/>
      <c r="J9" s="8"/>
      <c r="K9" s="8"/>
      <c r="L9" s="8"/>
      <c r="M9" s="8"/>
    </row>
    <row r="10" spans="1:13" s="9" customFormat="1" x14ac:dyDescent="0.25">
      <c r="A10" s="107"/>
      <c r="B10" s="475" t="s">
        <v>3</v>
      </c>
      <c r="C10" s="476"/>
      <c r="D10" s="476"/>
      <c r="E10" s="476"/>
      <c r="F10" s="476"/>
      <c r="G10" s="477"/>
      <c r="H10" s="12"/>
      <c r="I10" s="8"/>
      <c r="J10" s="8"/>
      <c r="K10" s="8"/>
      <c r="L10" s="8"/>
      <c r="M10" s="8"/>
    </row>
    <row r="11" spans="1:13" s="9" customFormat="1" x14ac:dyDescent="0.25">
      <c r="A11" s="107"/>
      <c r="B11" s="108"/>
      <c r="C11" s="109"/>
      <c r="D11" s="110"/>
      <c r="E11" s="109"/>
      <c r="F11" s="109"/>
      <c r="G11" s="111"/>
      <c r="H11" s="13"/>
      <c r="I11" s="8"/>
      <c r="J11" s="8"/>
      <c r="K11" s="8"/>
      <c r="L11" s="8"/>
      <c r="M11" s="8"/>
    </row>
    <row r="12" spans="1:13" s="9" customFormat="1" ht="23.25" x14ac:dyDescent="0.25">
      <c r="A12" s="107"/>
      <c r="B12" s="112"/>
      <c r="C12" s="113" t="s">
        <v>4</v>
      </c>
      <c r="D12" s="113" t="s">
        <v>4</v>
      </c>
      <c r="E12" s="113"/>
      <c r="F12" s="113" t="s">
        <v>5</v>
      </c>
      <c r="G12" s="114" t="s">
        <v>6</v>
      </c>
      <c r="H12" s="14"/>
      <c r="I12" s="8"/>
      <c r="J12" s="8"/>
      <c r="K12" s="8"/>
      <c r="L12" s="8"/>
      <c r="M12" s="8"/>
    </row>
    <row r="13" spans="1:13" s="9" customFormat="1" ht="23.25" x14ac:dyDescent="0.25">
      <c r="A13" s="107"/>
      <c r="B13" s="112"/>
      <c r="C13" s="115" t="s">
        <v>7</v>
      </c>
      <c r="D13" s="113" t="s">
        <v>8</v>
      </c>
      <c r="E13" s="116"/>
      <c r="F13" s="115" t="s">
        <v>9</v>
      </c>
      <c r="G13" s="117" t="s">
        <v>10</v>
      </c>
      <c r="H13" s="15"/>
      <c r="I13" s="8"/>
      <c r="J13" s="8"/>
      <c r="K13" s="8"/>
      <c r="L13" s="8"/>
      <c r="M13" s="8"/>
    </row>
    <row r="14" spans="1:13" s="9" customFormat="1" ht="23.25" x14ac:dyDescent="0.25">
      <c r="A14" s="107"/>
      <c r="B14" s="118" t="s">
        <v>11</v>
      </c>
      <c r="C14" s="119">
        <v>600414.35</v>
      </c>
      <c r="D14" s="119">
        <v>2811864.9</v>
      </c>
      <c r="E14" s="120"/>
      <c r="F14" s="121">
        <f>SUM(C14:E14)</f>
        <v>3412279.25</v>
      </c>
      <c r="G14" s="122">
        <f>C14/F14</f>
        <v>0.17595697948812367</v>
      </c>
      <c r="H14" s="16"/>
      <c r="I14" s="17"/>
      <c r="J14" s="5"/>
      <c r="K14" s="8"/>
      <c r="L14" s="8"/>
      <c r="M14" s="8"/>
    </row>
    <row r="15" spans="1:13" s="9" customFormat="1" ht="23.25" x14ac:dyDescent="0.25">
      <c r="A15" s="107"/>
      <c r="B15" s="118" t="s">
        <v>12</v>
      </c>
      <c r="C15" s="119">
        <v>612900023.14999998</v>
      </c>
      <c r="D15" s="119">
        <v>510888068.12999946</v>
      </c>
      <c r="E15" s="121"/>
      <c r="F15" s="121">
        <f>SUM(C15:E15)</f>
        <v>1123788091.2799995</v>
      </c>
      <c r="G15" s="122">
        <f>C15/F15</f>
        <v>0.5453875405032137</v>
      </c>
      <c r="H15" s="16"/>
      <c r="I15" s="8"/>
      <c r="J15" s="8"/>
      <c r="K15" s="8"/>
      <c r="L15" s="8"/>
      <c r="M15" s="8"/>
    </row>
    <row r="16" spans="1:13" s="9" customFormat="1" ht="23.25" x14ac:dyDescent="0.25">
      <c r="A16" s="107"/>
      <c r="B16" s="123" t="s">
        <v>13</v>
      </c>
      <c r="C16" s="119">
        <f>SUM(C14:C15)</f>
        <v>613500437.5</v>
      </c>
      <c r="D16" s="119">
        <f>SUM(D14:D15)</f>
        <v>513699933.02999943</v>
      </c>
      <c r="E16" s="119"/>
      <c r="F16" s="121">
        <f>SUM(F14:F15)</f>
        <v>1127200370.5299995</v>
      </c>
      <c r="G16" s="122">
        <f>C16/F16</f>
        <v>0.54426919431506005</v>
      </c>
      <c r="H16" s="16"/>
      <c r="I16" s="8"/>
      <c r="J16" s="6"/>
      <c r="K16" s="8"/>
      <c r="L16" s="8"/>
      <c r="M16" s="8"/>
    </row>
    <row r="17" spans="2:13" s="9" customFormat="1" ht="23.25" x14ac:dyDescent="0.25">
      <c r="B17" s="36"/>
      <c r="C17" s="23"/>
      <c r="D17" s="31"/>
      <c r="E17" s="23"/>
      <c r="F17" s="24"/>
      <c r="G17" s="37"/>
      <c r="H17" s="18"/>
      <c r="I17" s="8"/>
      <c r="J17" s="8"/>
      <c r="K17" s="8"/>
      <c r="L17" s="8"/>
      <c r="M17" s="8"/>
    </row>
    <row r="18" spans="2:13" s="9" customFormat="1" ht="23.25" x14ac:dyDescent="0.25">
      <c r="B18" s="22"/>
      <c r="C18" s="23"/>
      <c r="D18" s="31"/>
      <c r="E18" s="23"/>
      <c r="F18" s="24"/>
      <c r="G18" s="24"/>
      <c r="H18" s="18"/>
      <c r="I18" s="8"/>
      <c r="J18" s="8"/>
      <c r="K18" s="8"/>
      <c r="L18" s="8"/>
      <c r="M18" s="8"/>
    </row>
    <row r="19" spans="2:13" s="9" customFormat="1" ht="23.25" x14ac:dyDescent="0.25">
      <c r="B19" s="22"/>
      <c r="C19" s="23"/>
      <c r="D19" s="31"/>
      <c r="E19" s="23"/>
      <c r="F19" s="24"/>
      <c r="G19" s="24"/>
      <c r="H19" s="18"/>
      <c r="I19" s="8"/>
      <c r="J19" s="8"/>
      <c r="K19" s="8"/>
      <c r="L19" s="8"/>
      <c r="M19" s="8"/>
    </row>
    <row r="20" spans="2:13" s="9" customFormat="1" ht="23.25" x14ac:dyDescent="0.25">
      <c r="B20" s="22"/>
      <c r="C20" s="23"/>
      <c r="D20" s="31"/>
      <c r="E20" s="23"/>
      <c r="F20" s="24"/>
      <c r="G20" s="24"/>
      <c r="H20" s="18"/>
      <c r="I20" s="8"/>
      <c r="J20" s="8"/>
      <c r="K20" s="8"/>
      <c r="L20" s="8"/>
      <c r="M20" s="8"/>
    </row>
    <row r="21" spans="2:13" s="9" customFormat="1" ht="23.25" x14ac:dyDescent="0.25">
      <c r="B21" s="22"/>
      <c r="C21" s="23"/>
      <c r="D21" s="31"/>
      <c r="E21" s="23"/>
      <c r="F21" s="24"/>
      <c r="G21" s="24"/>
      <c r="H21" s="447"/>
      <c r="I21" s="448"/>
      <c r="J21" s="448"/>
      <c r="K21" s="448"/>
      <c r="L21" s="448"/>
      <c r="M21" s="448"/>
    </row>
    <row r="22" spans="2:13" s="9" customFormat="1" ht="23.25" x14ac:dyDescent="0.25">
      <c r="B22" s="22"/>
      <c r="C22" s="23"/>
      <c r="D22" s="23"/>
      <c r="E22" s="23"/>
      <c r="F22" s="24"/>
      <c r="G22" s="24"/>
      <c r="H22" s="447"/>
      <c r="I22" s="444"/>
      <c r="J22" s="444"/>
      <c r="K22" s="444"/>
      <c r="L22" s="448"/>
      <c r="M22" s="448"/>
    </row>
    <row r="23" spans="2:13" s="9" customFormat="1" ht="23.25" x14ac:dyDescent="0.25">
      <c r="B23" s="25"/>
      <c r="C23" s="25"/>
      <c r="D23" s="25"/>
      <c r="E23" s="25"/>
      <c r="F23" s="24"/>
      <c r="G23" s="24"/>
      <c r="H23" s="447"/>
      <c r="I23" s="438"/>
      <c r="J23" s="439" t="s">
        <v>14</v>
      </c>
      <c r="K23" s="439" t="s">
        <v>15</v>
      </c>
      <c r="L23" s="448"/>
      <c r="M23" s="448"/>
    </row>
    <row r="24" spans="2:13" s="9" customFormat="1" ht="23.25" x14ac:dyDescent="0.25">
      <c r="B24" s="25"/>
      <c r="C24" s="25"/>
      <c r="D24" s="25"/>
      <c r="E24" s="25"/>
      <c r="F24" s="24"/>
      <c r="G24" s="24"/>
      <c r="H24" s="447"/>
      <c r="I24" s="438" t="s">
        <v>11</v>
      </c>
      <c r="J24" s="445">
        <f t="shared" ref="J24:K26" si="0">C14</f>
        <v>600414.35</v>
      </c>
      <c r="K24" s="445">
        <f t="shared" si="0"/>
        <v>2811864.9</v>
      </c>
      <c r="L24" s="448"/>
      <c r="M24" s="448"/>
    </row>
    <row r="25" spans="2:13" s="9" customFormat="1" ht="23.25" x14ac:dyDescent="0.25">
      <c r="B25" s="25"/>
      <c r="C25" s="25"/>
      <c r="D25" s="25"/>
      <c r="E25" s="25"/>
      <c r="F25" s="24"/>
      <c r="G25" s="24"/>
      <c r="H25" s="447"/>
      <c r="I25" s="438" t="s">
        <v>12</v>
      </c>
      <c r="J25" s="445">
        <f t="shared" si="0"/>
        <v>612900023.14999998</v>
      </c>
      <c r="K25" s="445">
        <f t="shared" si="0"/>
        <v>510888068.12999946</v>
      </c>
      <c r="L25" s="448"/>
      <c r="M25" s="448"/>
    </row>
    <row r="26" spans="2:13" s="9" customFormat="1" ht="23.25" x14ac:dyDescent="0.25">
      <c r="B26" s="25"/>
      <c r="C26" s="25"/>
      <c r="D26" s="25"/>
      <c r="E26" s="25"/>
      <c r="F26" s="24"/>
      <c r="G26" s="24"/>
      <c r="H26" s="447"/>
      <c r="I26" s="438" t="s">
        <v>13</v>
      </c>
      <c r="J26" s="445">
        <f t="shared" si="0"/>
        <v>613500437.5</v>
      </c>
      <c r="K26" s="445">
        <f t="shared" si="0"/>
        <v>513699933.02999943</v>
      </c>
      <c r="L26" s="448"/>
      <c r="M26" s="448"/>
    </row>
    <row r="27" spans="2:13" s="9" customFormat="1" ht="23.25" x14ac:dyDescent="0.25">
      <c r="B27" s="26"/>
      <c r="C27" s="25"/>
      <c r="D27" s="25"/>
      <c r="E27" s="25"/>
      <c r="F27" s="24"/>
      <c r="G27" s="24"/>
      <c r="H27" s="447"/>
      <c r="I27" s="444"/>
      <c r="J27" s="444"/>
      <c r="K27" s="444"/>
      <c r="L27" s="448"/>
      <c r="M27" s="448"/>
    </row>
    <row r="28" spans="2:13" s="9" customFormat="1" ht="23.25" x14ac:dyDescent="0.25">
      <c r="B28" s="26"/>
      <c r="C28" s="25"/>
      <c r="D28" s="25"/>
      <c r="E28" s="25"/>
      <c r="F28" s="24"/>
      <c r="G28" s="24"/>
      <c r="H28" s="18"/>
      <c r="J28" s="441"/>
      <c r="L28" s="8"/>
      <c r="M28" s="8"/>
    </row>
    <row r="29" spans="2:13" s="9" customFormat="1" ht="23.25" x14ac:dyDescent="0.25">
      <c r="B29" s="26"/>
      <c r="C29" s="25"/>
      <c r="D29" s="25"/>
      <c r="E29" s="25"/>
      <c r="F29" s="24"/>
      <c r="G29" s="24"/>
      <c r="H29" s="18"/>
      <c r="I29" s="8"/>
      <c r="J29" s="20"/>
      <c r="K29" s="8"/>
      <c r="L29" s="8"/>
      <c r="M29" s="8"/>
    </row>
    <row r="30" spans="2:13" s="9" customFormat="1" ht="23.25" x14ac:dyDescent="0.25">
      <c r="B30" s="26"/>
      <c r="C30" s="25"/>
      <c r="D30" s="25"/>
      <c r="E30" s="25"/>
      <c r="F30" s="24"/>
      <c r="G30" s="24"/>
      <c r="H30" s="18"/>
      <c r="I30" s="8"/>
      <c r="J30" s="8"/>
      <c r="K30" s="8"/>
      <c r="L30" s="8"/>
      <c r="M30" s="8"/>
    </row>
    <row r="31" spans="2:13" s="9" customFormat="1" ht="23.25" x14ac:dyDescent="0.25">
      <c r="B31" s="26"/>
      <c r="C31" s="25"/>
      <c r="D31" s="25"/>
      <c r="E31" s="25"/>
      <c r="F31" s="24"/>
      <c r="G31" s="24"/>
      <c r="H31" s="18"/>
      <c r="I31" s="8"/>
      <c r="J31" s="8"/>
      <c r="K31" s="8"/>
      <c r="L31" s="8"/>
      <c r="M31" s="8"/>
    </row>
    <row r="32" spans="2:13" s="9" customFormat="1" ht="23.25" x14ac:dyDescent="0.25">
      <c r="B32" s="26"/>
      <c r="C32" s="25"/>
      <c r="D32" s="25"/>
      <c r="E32" s="25"/>
      <c r="F32" s="24"/>
      <c r="G32" s="24"/>
      <c r="H32" s="18"/>
      <c r="I32" s="8"/>
      <c r="J32" s="8"/>
      <c r="K32" s="8"/>
      <c r="L32" s="8"/>
      <c r="M32" s="8"/>
    </row>
    <row r="33" spans="2:13" s="9" customFormat="1" ht="23.25" x14ac:dyDescent="0.25">
      <c r="B33" s="26"/>
      <c r="C33" s="25"/>
      <c r="D33" s="25"/>
      <c r="E33" s="25"/>
      <c r="F33" s="24"/>
      <c r="G33" s="24"/>
      <c r="H33" s="18"/>
      <c r="I33" s="8"/>
      <c r="J33" s="8"/>
      <c r="K33" s="8"/>
      <c r="L33" s="8"/>
      <c r="M33" s="8"/>
    </row>
    <row r="34" spans="2:13" s="9" customFormat="1" x14ac:dyDescent="0.25">
      <c r="B34" s="32"/>
      <c r="C34" s="33"/>
      <c r="D34" s="33"/>
      <c r="E34" s="33"/>
      <c r="F34" s="34"/>
      <c r="G34" s="35"/>
      <c r="H34" s="7"/>
      <c r="I34" s="8"/>
      <c r="J34" s="8"/>
      <c r="K34" s="8"/>
      <c r="L34" s="8"/>
      <c r="M34" s="8"/>
    </row>
    <row r="35" spans="2:13" s="9" customFormat="1" x14ac:dyDescent="0.25">
      <c r="B35" s="466" t="s">
        <v>16</v>
      </c>
      <c r="C35" s="467"/>
      <c r="D35" s="467"/>
      <c r="E35" s="467"/>
      <c r="F35" s="467"/>
      <c r="G35" s="468"/>
      <c r="H35" s="7"/>
      <c r="I35" s="8"/>
      <c r="J35" s="21"/>
      <c r="K35" s="8"/>
      <c r="L35" s="8"/>
      <c r="M35" s="8"/>
    </row>
    <row r="36" spans="2:13" s="9" customFormat="1" x14ac:dyDescent="0.25">
      <c r="B36" s="466" t="s">
        <v>2</v>
      </c>
      <c r="C36" s="467"/>
      <c r="D36" s="467"/>
      <c r="E36" s="467"/>
      <c r="F36" s="467"/>
      <c r="G36" s="468"/>
      <c r="H36" s="7"/>
      <c r="I36" s="8"/>
      <c r="J36" s="8"/>
      <c r="K36" s="8"/>
      <c r="L36" s="8"/>
      <c r="M36" s="8"/>
    </row>
    <row r="37" spans="2:13" s="9" customFormat="1" x14ac:dyDescent="0.25">
      <c r="B37" s="466" t="str">
        <f>+B9</f>
        <v>EN MAYO DE 2023</v>
      </c>
      <c r="C37" s="467"/>
      <c r="D37" s="467"/>
      <c r="E37" s="467"/>
      <c r="F37" s="467"/>
      <c r="G37" s="468"/>
      <c r="H37" s="7"/>
      <c r="I37" s="8"/>
      <c r="J37" s="8"/>
      <c r="K37" s="8"/>
      <c r="L37" s="8"/>
      <c r="M37" s="8"/>
    </row>
    <row r="38" spans="2:13" s="9" customFormat="1" x14ac:dyDescent="0.25">
      <c r="B38" s="475" t="s">
        <v>17</v>
      </c>
      <c r="C38" s="476"/>
      <c r="D38" s="476"/>
      <c r="E38" s="476"/>
      <c r="F38" s="476"/>
      <c r="G38" s="477"/>
      <c r="H38" s="7"/>
      <c r="I38" s="8"/>
      <c r="J38" s="8"/>
      <c r="K38" s="8"/>
      <c r="L38" s="8"/>
      <c r="M38" s="8"/>
    </row>
    <row r="39" spans="2:13" s="9" customFormat="1" x14ac:dyDescent="0.25">
      <c r="B39" s="126"/>
      <c r="C39" s="127"/>
      <c r="D39" s="128"/>
      <c r="E39" s="127"/>
      <c r="F39" s="127"/>
      <c r="G39" s="129"/>
      <c r="H39" s="8"/>
      <c r="I39" s="8"/>
      <c r="J39" s="8"/>
      <c r="K39" s="8"/>
      <c r="L39" s="8"/>
      <c r="M39" s="8"/>
    </row>
    <row r="40" spans="2:13" s="9" customFormat="1" ht="23.25" x14ac:dyDescent="0.25">
      <c r="B40" s="126"/>
      <c r="C40" s="130" t="s">
        <v>4</v>
      </c>
      <c r="D40" s="130" t="s">
        <v>4</v>
      </c>
      <c r="E40" s="130"/>
      <c r="F40" s="130" t="s">
        <v>5</v>
      </c>
      <c r="G40" s="131" t="s">
        <v>6</v>
      </c>
      <c r="H40" s="14"/>
      <c r="I40" s="8"/>
      <c r="J40" s="8"/>
      <c r="K40" s="8"/>
      <c r="L40" s="8"/>
      <c r="M40" s="8"/>
    </row>
    <row r="41" spans="2:13" s="9" customFormat="1" ht="23.25" x14ac:dyDescent="0.25">
      <c r="B41" s="126"/>
      <c r="C41" s="132" t="s">
        <v>7</v>
      </c>
      <c r="D41" s="130" t="s">
        <v>8</v>
      </c>
      <c r="E41" s="133"/>
      <c r="F41" s="132" t="s">
        <v>9</v>
      </c>
      <c r="G41" s="134" t="s">
        <v>10</v>
      </c>
      <c r="H41" s="15"/>
      <c r="I41" s="8"/>
      <c r="J41" s="8"/>
      <c r="K41" s="8"/>
      <c r="L41" s="8"/>
      <c r="M41" s="8"/>
    </row>
    <row r="42" spans="2:13" s="9" customFormat="1" ht="23.25" x14ac:dyDescent="0.25">
      <c r="B42" s="135" t="s">
        <v>11</v>
      </c>
      <c r="C42" s="158">
        <v>600414.35</v>
      </c>
      <c r="D42" s="159">
        <v>2811864.9</v>
      </c>
      <c r="E42" s="160"/>
      <c r="F42" s="161">
        <f>SUM(C42:E42)</f>
        <v>3412279.25</v>
      </c>
      <c r="G42" s="162">
        <f>C42/F42</f>
        <v>0.17595697948812367</v>
      </c>
      <c r="H42" s="16"/>
      <c r="I42" s="8"/>
      <c r="J42" s="8"/>
      <c r="K42" s="8"/>
      <c r="L42" s="8"/>
      <c r="M42" s="8"/>
    </row>
    <row r="43" spans="2:13" s="9" customFormat="1" ht="23.25" x14ac:dyDescent="0.25">
      <c r="B43" s="135" t="s">
        <v>12</v>
      </c>
      <c r="C43" s="158">
        <v>295223475.66999996</v>
      </c>
      <c r="D43" s="159">
        <v>300424492.15517807</v>
      </c>
      <c r="E43" s="161"/>
      <c r="F43" s="161">
        <f>SUM(C43:E43)</f>
        <v>595647967.82517803</v>
      </c>
      <c r="G43" s="162">
        <f>C43/F43</f>
        <v>0.49563415241374198</v>
      </c>
      <c r="H43" s="16"/>
      <c r="I43" s="8"/>
      <c r="J43" s="8"/>
      <c r="K43" s="8"/>
      <c r="L43" s="8"/>
      <c r="M43" s="8"/>
    </row>
    <row r="44" spans="2:13" s="9" customFormat="1" ht="23.25" x14ac:dyDescent="0.25">
      <c r="B44" s="137" t="s">
        <v>13</v>
      </c>
      <c r="C44" s="158">
        <f>SUM(C42:C43)</f>
        <v>295823890.01999998</v>
      </c>
      <c r="D44" s="159">
        <f>SUM(D42:D43)</f>
        <v>303236357.05517805</v>
      </c>
      <c r="E44" s="159"/>
      <c r="F44" s="161">
        <f>SUM(F42:F43)</f>
        <v>599060247.07517803</v>
      </c>
      <c r="G44" s="162">
        <f>C44/F44</f>
        <v>0.49381325411645294</v>
      </c>
      <c r="H44" s="16"/>
      <c r="I44" s="8"/>
      <c r="J44" s="8"/>
      <c r="K44" s="8"/>
      <c r="L44" s="8"/>
      <c r="M44" s="8"/>
    </row>
    <row r="45" spans="2:13" s="9" customFormat="1" ht="23.25" x14ac:dyDescent="0.25">
      <c r="B45" s="138"/>
      <c r="C45" s="139"/>
      <c r="D45" s="140"/>
      <c r="E45" s="140"/>
      <c r="F45" s="141"/>
      <c r="G45" s="142"/>
      <c r="H45" s="18"/>
      <c r="I45" s="8"/>
      <c r="J45" s="8"/>
      <c r="K45" s="8"/>
      <c r="L45" s="8"/>
      <c r="M45" s="8"/>
    </row>
    <row r="46" spans="2:13" s="9" customFormat="1" ht="23.25" x14ac:dyDescent="0.25">
      <c r="B46" s="143"/>
      <c r="C46" s="136"/>
      <c r="D46" s="144"/>
      <c r="E46" s="144"/>
      <c r="F46" s="145"/>
      <c r="G46" s="145"/>
      <c r="H46" s="18"/>
      <c r="I46" s="8"/>
      <c r="J46" s="8"/>
      <c r="K46" s="8"/>
      <c r="L46" s="8"/>
      <c r="M46" s="8"/>
    </row>
    <row r="47" spans="2:13" s="9" customFormat="1" ht="23.25" x14ac:dyDescent="0.25">
      <c r="B47" s="143"/>
      <c r="C47" s="136"/>
      <c r="D47" s="144"/>
      <c r="E47" s="144"/>
      <c r="F47" s="145"/>
      <c r="G47" s="145"/>
      <c r="H47" s="18"/>
      <c r="I47" s="8"/>
      <c r="J47" s="8"/>
      <c r="K47" s="8"/>
      <c r="L47" s="8"/>
      <c r="M47" s="8"/>
    </row>
    <row r="48" spans="2:13" s="9" customFormat="1" ht="23.25" x14ac:dyDescent="0.25">
      <c r="B48" s="143"/>
      <c r="C48" s="136"/>
      <c r="D48" s="144"/>
      <c r="E48" s="144"/>
      <c r="F48" s="145"/>
      <c r="G48" s="145"/>
      <c r="H48" s="18"/>
      <c r="I48" s="8"/>
      <c r="J48" s="8"/>
      <c r="K48" s="8"/>
      <c r="L48" s="8"/>
      <c r="M48" s="8"/>
    </row>
    <row r="49" spans="2:13" s="9" customFormat="1" ht="23.25" x14ac:dyDescent="0.25">
      <c r="B49" s="143"/>
      <c r="C49" s="136"/>
      <c r="D49" s="144"/>
      <c r="E49" s="144"/>
      <c r="F49" s="145"/>
      <c r="G49" s="145"/>
      <c r="H49" s="18"/>
      <c r="I49" s="8"/>
      <c r="J49" s="8"/>
      <c r="K49" s="8"/>
      <c r="L49" s="8"/>
      <c r="M49" s="8"/>
    </row>
    <row r="50" spans="2:13" s="9" customFormat="1" ht="23.25" x14ac:dyDescent="0.25">
      <c r="B50" s="143"/>
      <c r="C50" s="144"/>
      <c r="D50" s="144"/>
      <c r="E50" s="144"/>
      <c r="F50" s="145"/>
      <c r="G50" s="145"/>
      <c r="H50" s="18"/>
      <c r="L50" s="8"/>
      <c r="M50" s="8"/>
    </row>
    <row r="51" spans="2:13" s="9" customFormat="1" ht="23.25" x14ac:dyDescent="0.25">
      <c r="B51" s="127"/>
      <c r="C51" s="127"/>
      <c r="D51" s="127"/>
      <c r="E51" s="127"/>
      <c r="F51" s="145"/>
      <c r="G51" s="145"/>
      <c r="H51" s="18"/>
      <c r="I51" s="446"/>
      <c r="J51" s="439" t="s">
        <v>14</v>
      </c>
      <c r="K51" s="439" t="s">
        <v>15</v>
      </c>
      <c r="L51" s="8"/>
      <c r="M51" s="8"/>
    </row>
    <row r="52" spans="2:13" s="9" customFormat="1" ht="23.25" x14ac:dyDescent="0.25">
      <c r="B52" s="127"/>
      <c r="C52" s="127"/>
      <c r="D52" s="127"/>
      <c r="E52" s="127"/>
      <c r="F52" s="145"/>
      <c r="G52" s="145"/>
      <c r="H52" s="18"/>
      <c r="I52" s="438" t="s">
        <v>11</v>
      </c>
      <c r="J52" s="440">
        <f t="shared" ref="J52:K54" si="1">C42</f>
        <v>600414.35</v>
      </c>
      <c r="K52" s="440">
        <f t="shared" si="1"/>
        <v>2811864.9</v>
      </c>
      <c r="L52" s="8"/>
      <c r="M52" s="8"/>
    </row>
    <row r="53" spans="2:13" s="9" customFormat="1" ht="23.25" x14ac:dyDescent="0.25">
      <c r="B53" s="127"/>
      <c r="C53" s="127"/>
      <c r="D53" s="127"/>
      <c r="E53" s="127"/>
      <c r="F53" s="145"/>
      <c r="G53" s="145"/>
      <c r="H53" s="18"/>
      <c r="I53" s="438" t="s">
        <v>12</v>
      </c>
      <c r="J53" s="440">
        <f t="shared" si="1"/>
        <v>295223475.66999996</v>
      </c>
      <c r="K53" s="440">
        <f t="shared" si="1"/>
        <v>300424492.15517807</v>
      </c>
      <c r="L53" s="8"/>
      <c r="M53" s="8"/>
    </row>
    <row r="54" spans="2:13" s="9" customFormat="1" ht="23.25" x14ac:dyDescent="0.25">
      <c r="B54" s="127"/>
      <c r="C54" s="127"/>
      <c r="D54" s="127"/>
      <c r="E54" s="127"/>
      <c r="F54" s="145"/>
      <c r="G54" s="145"/>
      <c r="H54" s="18"/>
      <c r="I54" s="438" t="s">
        <v>13</v>
      </c>
      <c r="J54" s="440">
        <f t="shared" si="1"/>
        <v>295823890.01999998</v>
      </c>
      <c r="K54" s="440">
        <f t="shared" si="1"/>
        <v>303236357.05517805</v>
      </c>
      <c r="L54" s="8"/>
      <c r="M54" s="8"/>
    </row>
    <row r="55" spans="2:13" s="9" customFormat="1" ht="23.25" x14ac:dyDescent="0.25">
      <c r="B55" s="127"/>
      <c r="C55" s="127"/>
      <c r="D55" s="127"/>
      <c r="E55" s="127"/>
      <c r="F55" s="145"/>
      <c r="G55" s="145"/>
      <c r="H55" s="18"/>
      <c r="I55" s="8"/>
      <c r="J55" s="8"/>
      <c r="K55" s="8"/>
      <c r="L55" s="8"/>
      <c r="M55" s="8"/>
    </row>
    <row r="56" spans="2:13" s="9" customFormat="1" ht="23.25" x14ac:dyDescent="0.25">
      <c r="B56" s="127"/>
      <c r="C56" s="127"/>
      <c r="D56" s="127"/>
      <c r="E56" s="127"/>
      <c r="F56" s="145"/>
      <c r="G56" s="145"/>
      <c r="H56" s="18"/>
      <c r="I56" s="8"/>
      <c r="J56" s="8"/>
      <c r="K56" s="8"/>
      <c r="L56" s="8"/>
      <c r="M56" s="8"/>
    </row>
    <row r="57" spans="2:13" s="9" customFormat="1" ht="23.25" x14ac:dyDescent="0.25">
      <c r="B57" s="146"/>
      <c r="C57" s="127"/>
      <c r="D57" s="127"/>
      <c r="E57" s="127"/>
      <c r="F57" s="145"/>
      <c r="G57" s="145"/>
      <c r="H57" s="18"/>
      <c r="I57" s="8"/>
      <c r="J57" s="8"/>
      <c r="K57" s="8"/>
      <c r="L57" s="8"/>
      <c r="M57" s="8"/>
    </row>
    <row r="58" spans="2:13" s="9" customFormat="1" ht="23.25" x14ac:dyDescent="0.25">
      <c r="B58" s="146"/>
      <c r="C58" s="127"/>
      <c r="D58" s="127"/>
      <c r="E58" s="127"/>
      <c r="F58" s="145"/>
      <c r="G58" s="145"/>
      <c r="H58" s="18"/>
      <c r="I58" s="8"/>
      <c r="J58" s="8"/>
      <c r="K58" s="8"/>
      <c r="L58" s="8"/>
      <c r="M58" s="8"/>
    </row>
    <row r="59" spans="2:13" s="9" customFormat="1" ht="23.25" x14ac:dyDescent="0.25">
      <c r="B59" s="146"/>
      <c r="C59" s="127"/>
      <c r="D59" s="127"/>
      <c r="E59" s="127"/>
      <c r="F59" s="145"/>
      <c r="G59" s="145"/>
      <c r="H59" s="18"/>
      <c r="I59" s="8"/>
      <c r="J59" s="8"/>
      <c r="K59" s="8"/>
      <c r="L59" s="8"/>
      <c r="M59" s="8"/>
    </row>
    <row r="60" spans="2:13" s="9" customFormat="1" ht="23.25" x14ac:dyDescent="0.25">
      <c r="B60" s="146"/>
      <c r="C60" s="127"/>
      <c r="D60" s="127"/>
      <c r="E60" s="127"/>
      <c r="F60" s="145"/>
      <c r="G60" s="145"/>
      <c r="H60" s="18"/>
      <c r="I60" s="8"/>
      <c r="J60" s="8"/>
      <c r="K60" s="8"/>
      <c r="L60" s="8"/>
      <c r="M60" s="8"/>
    </row>
    <row r="61" spans="2:13" s="9" customFormat="1" ht="23.25" x14ac:dyDescent="0.25">
      <c r="B61" s="146"/>
      <c r="C61" s="127"/>
      <c r="D61" s="127"/>
      <c r="E61" s="127"/>
      <c r="F61" s="145"/>
      <c r="G61" s="145"/>
      <c r="H61" s="18"/>
      <c r="I61" s="8"/>
      <c r="J61" s="8"/>
      <c r="K61" s="8"/>
      <c r="L61" s="8"/>
      <c r="M61" s="8"/>
    </row>
    <row r="62" spans="2:13" s="9" customFormat="1" ht="23.25" x14ac:dyDescent="0.25">
      <c r="B62" s="147"/>
      <c r="C62" s="148"/>
      <c r="D62" s="148"/>
      <c r="E62" s="148"/>
      <c r="F62" s="149"/>
      <c r="G62" s="150"/>
      <c r="H62" s="18"/>
      <c r="I62" s="8"/>
      <c r="J62" s="8"/>
      <c r="K62" s="8"/>
      <c r="L62" s="8"/>
      <c r="M62" s="8"/>
    </row>
    <row r="63" spans="2:13" s="9" customFormat="1" ht="23.25" x14ac:dyDescent="0.25">
      <c r="B63" s="151" t="s">
        <v>18</v>
      </c>
      <c r="C63" s="144"/>
      <c r="D63" s="144"/>
      <c r="E63" s="144"/>
      <c r="F63" s="145"/>
      <c r="G63" s="152"/>
      <c r="H63" s="18"/>
      <c r="I63" s="8"/>
      <c r="J63" s="8"/>
      <c r="K63" s="8"/>
      <c r="L63" s="8"/>
      <c r="M63" s="8"/>
    </row>
    <row r="64" spans="2:13" s="9" customFormat="1" ht="23.25" x14ac:dyDescent="0.25">
      <c r="B64" s="151" t="s">
        <v>19</v>
      </c>
      <c r="C64" s="144"/>
      <c r="D64" s="144"/>
      <c r="E64" s="144"/>
      <c r="F64" s="145"/>
      <c r="G64" s="152"/>
      <c r="H64" s="18"/>
      <c r="I64" s="8"/>
      <c r="J64" s="8"/>
      <c r="K64" s="8"/>
      <c r="L64" s="8"/>
      <c r="M64" s="8"/>
    </row>
    <row r="65" spans="2:13" s="9" customFormat="1" ht="23.25" x14ac:dyDescent="0.25">
      <c r="B65" s="151" t="s">
        <v>20</v>
      </c>
      <c r="C65" s="144"/>
      <c r="D65" s="144"/>
      <c r="E65" s="144"/>
      <c r="F65" s="145"/>
      <c r="G65" s="152"/>
      <c r="H65" s="18"/>
      <c r="I65" s="8"/>
      <c r="J65" s="8"/>
      <c r="K65" s="8"/>
      <c r="L65" s="8"/>
      <c r="M65" s="8"/>
    </row>
    <row r="66" spans="2:13" s="9" customFormat="1" ht="23.25" x14ac:dyDescent="0.25">
      <c r="B66" s="151" t="s">
        <v>21</v>
      </c>
      <c r="C66" s="144"/>
      <c r="D66" s="144"/>
      <c r="E66" s="144"/>
      <c r="F66" s="145"/>
      <c r="G66" s="152"/>
      <c r="H66" s="18"/>
      <c r="I66" s="8"/>
      <c r="J66" s="8"/>
      <c r="K66" s="8"/>
      <c r="L66" s="8"/>
      <c r="M66" s="8"/>
    </row>
    <row r="67" spans="2:13" s="9" customFormat="1" ht="23.25" x14ac:dyDescent="0.25">
      <c r="B67" s="151" t="s">
        <v>22</v>
      </c>
      <c r="C67" s="144"/>
      <c r="D67" s="144"/>
      <c r="E67" s="144"/>
      <c r="F67" s="145"/>
      <c r="G67" s="152"/>
      <c r="H67" s="18"/>
      <c r="I67" s="8"/>
      <c r="J67" s="8"/>
      <c r="K67" s="8"/>
      <c r="L67" s="8"/>
      <c r="M67" s="8"/>
    </row>
    <row r="68" spans="2:13" s="9" customFormat="1" ht="23.25" x14ac:dyDescent="0.25">
      <c r="B68" s="151" t="s">
        <v>23</v>
      </c>
      <c r="C68" s="144"/>
      <c r="D68" s="144"/>
      <c r="E68" s="144"/>
      <c r="F68" s="145"/>
      <c r="G68" s="152"/>
      <c r="H68" s="18"/>
      <c r="I68" s="8"/>
      <c r="J68" s="8"/>
      <c r="K68" s="8"/>
      <c r="L68" s="8"/>
      <c r="M68" s="8"/>
    </row>
    <row r="69" spans="2:13" s="9" customFormat="1" ht="23.25" x14ac:dyDescent="0.25">
      <c r="B69" s="126"/>
      <c r="C69" s="144"/>
      <c r="D69" s="144"/>
      <c r="E69" s="144"/>
      <c r="F69" s="145"/>
      <c r="G69" s="152"/>
      <c r="H69" s="18"/>
      <c r="I69" s="8"/>
      <c r="J69" s="8"/>
      <c r="K69" s="8"/>
      <c r="L69" s="8"/>
      <c r="M69" s="8"/>
    </row>
    <row r="70" spans="2:13" s="9" customFormat="1" x14ac:dyDescent="0.25">
      <c r="B70" s="135" t="s">
        <v>24</v>
      </c>
      <c r="C70" s="153"/>
      <c r="D70" s="153"/>
      <c r="E70" s="153"/>
      <c r="F70" s="127"/>
      <c r="G70" s="129"/>
      <c r="H70" s="8"/>
      <c r="I70" s="8"/>
      <c r="J70" s="8"/>
      <c r="K70" s="8"/>
      <c r="L70" s="8"/>
      <c r="M70" s="8"/>
    </row>
    <row r="71" spans="2:13" s="9" customFormat="1" x14ac:dyDescent="0.25">
      <c r="B71" s="154" t="s">
        <v>25</v>
      </c>
      <c r="C71" s="155"/>
      <c r="D71" s="155"/>
      <c r="E71" s="155"/>
      <c r="F71" s="156"/>
      <c r="G71" s="157"/>
      <c r="H71" s="8"/>
      <c r="I71" s="8"/>
      <c r="J71" s="8"/>
      <c r="K71" s="8"/>
      <c r="L71" s="8"/>
      <c r="M71" s="8"/>
    </row>
  </sheetData>
  <mergeCells count="11">
    <mergeCell ref="B10:G10"/>
    <mergeCell ref="B35:G35"/>
    <mergeCell ref="B36:G36"/>
    <mergeCell ref="B37:G37"/>
    <mergeCell ref="B38:G38"/>
    <mergeCell ref="B1:C1"/>
    <mergeCell ref="B2:G3"/>
    <mergeCell ref="B8:G8"/>
    <mergeCell ref="B9:G9"/>
    <mergeCell ref="B4:G5"/>
    <mergeCell ref="B7:G7"/>
  </mergeCells>
  <printOptions horizontalCentered="1" verticalCentered="1"/>
  <pageMargins left="0.74803149606299213" right="0.39370078740157483" top="0.43307086614173229" bottom="0.39370078740157483" header="0" footer="0"/>
  <pageSetup scale="3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CA9B1-C4CB-4A8C-8303-047BED85F6E6}">
  <sheetPr>
    <pageSetUpPr fitToPage="1"/>
  </sheetPr>
  <dimension ref="B1:E19"/>
  <sheetViews>
    <sheetView showGridLines="0" topLeftCell="A11" zoomScale="70" zoomScaleNormal="70" workbookViewId="0">
      <selection activeCell="B3" sqref="B3:E4"/>
    </sheetView>
  </sheetViews>
  <sheetFormatPr baseColWidth="10" defaultColWidth="11.5703125" defaultRowHeight="12.75" x14ac:dyDescent="0.25"/>
  <cols>
    <col min="1" max="1" width="1.140625" style="38" customWidth="1"/>
    <col min="2" max="2" width="85.7109375" style="38" customWidth="1"/>
    <col min="3" max="4" width="24.5703125" style="38" customWidth="1"/>
    <col min="5" max="5" width="23.85546875" style="38" customWidth="1"/>
    <col min="6" max="16384" width="11.5703125" style="38"/>
  </cols>
  <sheetData>
    <row r="1" spans="2:5" s="8" customFormat="1" ht="73.5" customHeight="1" x14ac:dyDescent="0.25">
      <c r="B1" s="480" t="s">
        <v>373</v>
      </c>
      <c r="C1" s="462"/>
      <c r="D1" s="106"/>
    </row>
    <row r="2" spans="2:5" ht="39.75" customHeight="1" x14ac:dyDescent="0.25">
      <c r="B2" s="478" t="s">
        <v>26</v>
      </c>
      <c r="C2" s="478"/>
      <c r="D2" s="478"/>
      <c r="E2" s="478"/>
    </row>
    <row r="3" spans="2:5" s="8" customFormat="1" ht="51" customHeight="1" x14ac:dyDescent="0.25">
      <c r="B3" s="479" t="s">
        <v>374</v>
      </c>
      <c r="C3" s="479"/>
      <c r="D3" s="479"/>
      <c r="E3" s="479"/>
    </row>
    <row r="4" spans="2:5" s="8" customFormat="1" ht="87.75" customHeight="1" x14ac:dyDescent="0.25">
      <c r="B4" s="479"/>
      <c r="C4" s="479"/>
      <c r="D4" s="479"/>
      <c r="E4" s="479"/>
    </row>
    <row r="5" spans="2:5" ht="15" x14ac:dyDescent="0.25">
      <c r="B5" s="384"/>
      <c r="C5" s="384"/>
      <c r="D5" s="384"/>
      <c r="E5" s="384"/>
    </row>
    <row r="6" spans="2:5" s="40" customFormat="1" ht="42" customHeight="1" x14ac:dyDescent="0.25">
      <c r="B6" s="387"/>
      <c r="C6" s="385">
        <v>2022</v>
      </c>
      <c r="D6" s="385">
        <v>2023</v>
      </c>
      <c r="E6" s="386" t="s">
        <v>27</v>
      </c>
    </row>
    <row r="7" spans="2:5" s="41" customFormat="1" ht="27.75" customHeight="1" x14ac:dyDescent="0.25">
      <c r="B7" s="391" t="s">
        <v>28</v>
      </c>
      <c r="C7" s="392">
        <v>2858846405.9099998</v>
      </c>
      <c r="D7" s="392">
        <v>2639455096.9900002</v>
      </c>
      <c r="E7" s="393">
        <f>(D7-C7)/C7</f>
        <v>-7.6741201789105956E-2</v>
      </c>
    </row>
    <row r="8" spans="2:5" s="41" customFormat="1" ht="28.5" customHeight="1" x14ac:dyDescent="0.25">
      <c r="B8" s="391" t="s">
        <v>29</v>
      </c>
      <c r="C8" s="392">
        <v>28027905.940294117</v>
      </c>
      <c r="D8" s="392">
        <v>26133218.782079209</v>
      </c>
      <c r="E8" s="393">
        <f t="shared" ref="E8:E17" si="0">(D8-C8)/C8</f>
        <v>-6.7600025569196184E-2</v>
      </c>
    </row>
    <row r="9" spans="2:5" s="41" customFormat="1" ht="28.5" customHeight="1" x14ac:dyDescent="0.25">
      <c r="B9" s="391" t="s">
        <v>30</v>
      </c>
      <c r="C9" s="392">
        <v>1250746312.4366846</v>
      </c>
      <c r="D9" s="392">
        <v>1320252876.9400001</v>
      </c>
      <c r="E9" s="393">
        <f t="shared" si="0"/>
        <v>5.5572072299700674E-2</v>
      </c>
    </row>
    <row r="10" spans="2:5" s="41" customFormat="1" ht="28.5" customHeight="1" x14ac:dyDescent="0.25">
      <c r="B10" s="391" t="s">
        <v>31</v>
      </c>
      <c r="C10" s="392">
        <v>2854716149.7599998</v>
      </c>
      <c r="D10" s="392">
        <v>2614870367.1999998</v>
      </c>
      <c r="E10" s="393">
        <f t="shared" si="0"/>
        <v>-8.4017383857993774E-2</v>
      </c>
    </row>
    <row r="11" spans="2:5" s="41" customFormat="1" ht="28.5" customHeight="1" x14ac:dyDescent="0.25">
      <c r="B11" s="391" t="s">
        <v>32</v>
      </c>
      <c r="C11" s="392">
        <v>4130256.1500000004</v>
      </c>
      <c r="D11" s="392">
        <v>24584729.790000439</v>
      </c>
      <c r="E11" s="393">
        <f t="shared" si="0"/>
        <v>4.9523499020757917</v>
      </c>
    </row>
    <row r="12" spans="2:5" s="41" customFormat="1" ht="28.5" customHeight="1" x14ac:dyDescent="0.25">
      <c r="B12" s="391" t="s">
        <v>33</v>
      </c>
      <c r="C12" s="392">
        <v>1084859269.2200005</v>
      </c>
      <c r="D12" s="392">
        <v>1309589602.1199994</v>
      </c>
      <c r="E12" s="393">
        <f t="shared" si="0"/>
        <v>0.20715159954486728</v>
      </c>
    </row>
    <row r="13" spans="2:5" s="41" customFormat="1" ht="28.5" customHeight="1" x14ac:dyDescent="0.25">
      <c r="B13" s="391" t="s">
        <v>34</v>
      </c>
      <c r="C13" s="392">
        <v>1773987136.6900012</v>
      </c>
      <c r="D13" s="392">
        <v>1329865494.8700008</v>
      </c>
      <c r="E13" s="393">
        <f t="shared" si="0"/>
        <v>-0.25035223347147034</v>
      </c>
    </row>
    <row r="14" spans="2:5" s="41" customFormat="1" ht="28.5" customHeight="1" x14ac:dyDescent="0.25">
      <c r="B14" s="391" t="s">
        <v>35</v>
      </c>
      <c r="C14" s="392">
        <v>2181.8380000000002</v>
      </c>
      <c r="D14" s="392">
        <v>1294.7460000000001</v>
      </c>
      <c r="E14" s="393">
        <f t="shared" si="0"/>
        <v>-0.40658014023039291</v>
      </c>
    </row>
    <row r="15" spans="2:5" s="41" customFormat="1" ht="28.5" customHeight="1" x14ac:dyDescent="0.25">
      <c r="B15" s="391" t="s">
        <v>36</v>
      </c>
      <c r="C15" s="392">
        <v>4076</v>
      </c>
      <c r="D15" s="392">
        <v>4893</v>
      </c>
      <c r="E15" s="393">
        <f t="shared" si="0"/>
        <v>0.20044160942100098</v>
      </c>
    </row>
    <row r="16" spans="2:5" s="41" customFormat="1" ht="28.5" customHeight="1" x14ac:dyDescent="0.25">
      <c r="B16" s="391" t="s">
        <v>37</v>
      </c>
      <c r="C16" s="392">
        <v>39.96078431372549</v>
      </c>
      <c r="D16" s="392">
        <v>48.445544554455445</v>
      </c>
      <c r="E16" s="393">
        <f t="shared" si="0"/>
        <v>0.2123271699103178</v>
      </c>
    </row>
    <row r="17" spans="2:5" s="41" customFormat="1" ht="28.5" customHeight="1" x14ac:dyDescent="0.25">
      <c r="B17" s="391" t="s">
        <v>38</v>
      </c>
      <c r="C17" s="392">
        <v>175.09</v>
      </c>
      <c r="D17" s="392">
        <v>173.06909999999999</v>
      </c>
      <c r="E17" s="393">
        <f t="shared" si="0"/>
        <v>-1.1542064081329668E-2</v>
      </c>
    </row>
    <row r="18" spans="2:5" s="41" customFormat="1" ht="28.5" customHeight="1" x14ac:dyDescent="0.25">
      <c r="B18" s="391" t="s">
        <v>39</v>
      </c>
      <c r="C18" s="392">
        <v>102</v>
      </c>
      <c r="D18" s="392">
        <v>101</v>
      </c>
      <c r="E18" s="393" t="s">
        <v>40</v>
      </c>
    </row>
    <row r="19" spans="2:5" s="41" customFormat="1" ht="20.25" x14ac:dyDescent="0.25">
      <c r="B19" s="390"/>
      <c r="C19" s="389"/>
      <c r="D19" s="389"/>
      <c r="E19" s="388"/>
    </row>
  </sheetData>
  <mergeCells count="3">
    <mergeCell ref="B2:E2"/>
    <mergeCell ref="B3:E4"/>
    <mergeCell ref="B1:C1"/>
  </mergeCells>
  <printOptions horizontalCentered="1" verticalCentered="1"/>
  <pageMargins left="0.78740157480314965" right="0.78740157480314965" top="0.35433070866141736" bottom="0.31496062992125984" header="0" footer="0"/>
  <pageSetup scale="41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3C2EC-5B9B-4196-8143-AB72ABA930EB}">
  <sheetPr>
    <pageSetUpPr fitToPage="1"/>
  </sheetPr>
  <dimension ref="B1:U49"/>
  <sheetViews>
    <sheetView showGridLines="0" zoomScale="80" zoomScaleNormal="80" workbookViewId="0">
      <selection activeCell="B2" sqref="B2"/>
    </sheetView>
  </sheetViews>
  <sheetFormatPr baseColWidth="10" defaultColWidth="11.5703125" defaultRowHeight="12.75" x14ac:dyDescent="0.25"/>
  <cols>
    <col min="1" max="1" width="1" style="38" customWidth="1"/>
    <col min="2" max="2" width="51.7109375" style="38" customWidth="1"/>
    <col min="3" max="3" width="20.85546875" style="38" customWidth="1"/>
    <col min="4" max="4" width="12.7109375" style="38" customWidth="1"/>
    <col min="5" max="5" width="23.7109375" style="38" customWidth="1"/>
    <col min="6" max="6" width="13.28515625" style="38" customWidth="1"/>
    <col min="7" max="7" width="18.28515625" style="38" customWidth="1"/>
    <col min="8" max="8" width="22.7109375" style="38" customWidth="1"/>
    <col min="9" max="9" width="23.140625" style="38" customWidth="1"/>
    <col min="10" max="10" width="4.140625" style="38" customWidth="1"/>
    <col min="11" max="11" width="6.5703125" style="38" customWidth="1"/>
    <col min="12" max="12" width="31" style="452" customWidth="1"/>
    <col min="13" max="13" width="13.7109375" style="452" bestFit="1" customWidth="1"/>
    <col min="14" max="14" width="11.5703125" style="452" bestFit="1" customWidth="1"/>
    <col min="15" max="15" width="16.28515625" style="452" customWidth="1"/>
    <col min="16" max="16" width="14.42578125" style="452" bestFit="1" customWidth="1"/>
    <col min="17" max="17" width="11.5703125" style="452"/>
    <col min="18" max="16384" width="11.5703125" style="38"/>
  </cols>
  <sheetData>
    <row r="1" spans="2:21" ht="74.25" customHeight="1" x14ac:dyDescent="0.25">
      <c r="B1" s="480" t="s">
        <v>375</v>
      </c>
      <c r="C1" s="480"/>
      <c r="D1" s="480"/>
      <c r="E1" s="480"/>
      <c r="F1" s="480"/>
      <c r="G1" s="394"/>
      <c r="H1" s="394"/>
    </row>
    <row r="2" spans="2:21" ht="11.25" customHeight="1" x14ac:dyDescent="0.25">
      <c r="B2" s="395"/>
      <c r="C2" s="395"/>
      <c r="D2" s="395"/>
      <c r="E2" s="395"/>
      <c r="F2" s="395"/>
      <c r="G2" s="395"/>
      <c r="H2" s="396"/>
      <c r="I2" s="396"/>
    </row>
    <row r="3" spans="2:21" s="97" customFormat="1" ht="40.5" x14ac:dyDescent="0.25">
      <c r="B3" s="422" t="s">
        <v>41</v>
      </c>
      <c r="C3" s="271" t="s">
        <v>42</v>
      </c>
      <c r="D3" s="423" t="s">
        <v>43</v>
      </c>
      <c r="E3" s="271" t="s">
        <v>44</v>
      </c>
      <c r="F3" s="423" t="s">
        <v>43</v>
      </c>
      <c r="G3" s="423" t="s">
        <v>45</v>
      </c>
      <c r="H3" s="271" t="s">
        <v>46</v>
      </c>
      <c r="I3" s="271" t="s">
        <v>47</v>
      </c>
      <c r="L3" s="453"/>
      <c r="M3" s="453"/>
      <c r="N3" s="453"/>
      <c r="O3" s="453"/>
      <c r="P3" s="453"/>
      <c r="Q3" s="453"/>
    </row>
    <row r="4" spans="2:21" s="97" customFormat="1" ht="12" customHeight="1" x14ac:dyDescent="0.25">
      <c r="B4" s="397"/>
      <c r="C4" s="398"/>
      <c r="D4" s="399"/>
      <c r="E4" s="398"/>
      <c r="F4" s="400"/>
      <c r="G4" s="401"/>
      <c r="H4" s="402"/>
      <c r="I4" s="403"/>
      <c r="L4" s="453"/>
      <c r="M4" s="453"/>
      <c r="N4" s="453"/>
      <c r="O4" s="453"/>
      <c r="P4" s="453"/>
      <c r="Q4" s="453"/>
    </row>
    <row r="5" spans="2:21" s="97" customFormat="1" ht="18" customHeight="1" x14ac:dyDescent="0.25">
      <c r="B5" s="415" t="s">
        <v>48</v>
      </c>
      <c r="C5" s="416">
        <v>2643431.7900000005</v>
      </c>
      <c r="D5" s="417">
        <f>C5/$C$25</f>
        <v>1.001506634083124E-3</v>
      </c>
      <c r="E5" s="416">
        <v>3952131.4300000016</v>
      </c>
      <c r="F5" s="417">
        <f>E5/$E$25</f>
        <v>1.3824217425007128E-3</v>
      </c>
      <c r="G5" s="417">
        <f>(C5-E5)/E5</f>
        <v>-0.33113768182552589</v>
      </c>
      <c r="H5" s="418">
        <f>C5/BVGInfo!$D$18</f>
        <v>26172.591980198024</v>
      </c>
      <c r="I5" s="418">
        <f>E5/BVGInfo!$C$18</f>
        <v>38746.386568627466</v>
      </c>
      <c r="L5" s="453"/>
      <c r="M5" s="453"/>
      <c r="N5" s="453"/>
      <c r="O5" s="453"/>
      <c r="P5" s="453"/>
      <c r="Q5" s="453"/>
    </row>
    <row r="6" spans="2:21" s="97" customFormat="1" ht="20.25" x14ac:dyDescent="0.25">
      <c r="B6" s="415" t="s">
        <v>49</v>
      </c>
      <c r="C6" s="416">
        <v>0</v>
      </c>
      <c r="D6" s="417">
        <f t="shared" ref="D6:D23" si="0">C6/$C$25</f>
        <v>0</v>
      </c>
      <c r="E6" s="416">
        <v>11572.5</v>
      </c>
      <c r="F6" s="417">
        <f t="shared" ref="F6:F23" si="1">E6/$E$25</f>
        <v>4.0479614351007283E-6</v>
      </c>
      <c r="G6" s="417">
        <f t="shared" ref="G6:G25" si="2">(C6-E6)/E6</f>
        <v>-1</v>
      </c>
      <c r="H6" s="418">
        <f>C6/BVGInfo!$D$18</f>
        <v>0</v>
      </c>
      <c r="I6" s="418">
        <f>E6/BVGInfo!$C$18</f>
        <v>113.45588235294117</v>
      </c>
      <c r="L6" s="453"/>
      <c r="M6" s="453"/>
      <c r="N6" s="453"/>
      <c r="O6" s="453"/>
      <c r="P6" s="453"/>
      <c r="Q6" s="453"/>
    </row>
    <row r="7" spans="2:21" s="97" customFormat="1" ht="20.25" x14ac:dyDescent="0.25">
      <c r="B7" s="415" t="s">
        <v>50</v>
      </c>
      <c r="C7" s="416">
        <v>21941298</v>
      </c>
      <c r="D7" s="417">
        <f t="shared" si="0"/>
        <v>8.3128135140550664E-3</v>
      </c>
      <c r="E7" s="416">
        <v>166552.22</v>
      </c>
      <c r="F7" s="417">
        <f t="shared" si="1"/>
        <v>5.8258540807121386E-5</v>
      </c>
      <c r="G7" s="417">
        <f t="shared" si="2"/>
        <v>130.73825002152478</v>
      </c>
      <c r="H7" s="418">
        <f>C7/BVGInfo!$D$18</f>
        <v>217240.57425742573</v>
      </c>
      <c r="I7" s="418">
        <f>E7/BVGInfo!$C$18</f>
        <v>1632.8649019607844</v>
      </c>
      <c r="L7" s="453"/>
      <c r="M7" s="453"/>
      <c r="N7" s="453"/>
      <c r="O7" s="453"/>
      <c r="P7" s="453"/>
      <c r="Q7" s="453"/>
      <c r="R7" s="453"/>
      <c r="S7" s="453"/>
      <c r="T7" s="453"/>
      <c r="U7" s="453"/>
    </row>
    <row r="8" spans="2:21" s="97" customFormat="1" ht="20.25" x14ac:dyDescent="0.25">
      <c r="B8" s="415" t="s">
        <v>51</v>
      </c>
      <c r="C8" s="416">
        <v>5792831.4800000004</v>
      </c>
      <c r="D8" s="417">
        <f t="shared" si="0"/>
        <v>2.1947073419078312E-3</v>
      </c>
      <c r="E8" s="416">
        <v>76250.86</v>
      </c>
      <c r="F8" s="417">
        <f t="shared" si="1"/>
        <v>2.6671898092310625E-5</v>
      </c>
      <c r="G8" s="417">
        <f t="shared" si="2"/>
        <v>74.970703543540367</v>
      </c>
      <c r="H8" s="418">
        <f>C8/BVGInfo!$D$18</f>
        <v>57354.767128712876</v>
      </c>
      <c r="I8" s="418">
        <f>E8/BVGInfo!$C$18</f>
        <v>747.55745098039222</v>
      </c>
      <c r="L8" s="453"/>
      <c r="M8" s="453"/>
      <c r="N8" s="453"/>
      <c r="O8" s="453"/>
      <c r="P8" s="453"/>
      <c r="Q8" s="453"/>
      <c r="R8" s="453"/>
      <c r="S8" s="453"/>
      <c r="T8" s="453"/>
      <c r="U8" s="453"/>
    </row>
    <row r="9" spans="2:21" s="97" customFormat="1" ht="20.25" x14ac:dyDescent="0.25">
      <c r="B9" s="415" t="s">
        <v>52</v>
      </c>
      <c r="C9" s="416">
        <v>22534042.179999996</v>
      </c>
      <c r="D9" s="417">
        <f t="shared" si="0"/>
        <v>8.5373841766421873E-3</v>
      </c>
      <c r="E9" s="416">
        <v>256594.97999999998</v>
      </c>
      <c r="F9" s="417">
        <f t="shared" si="1"/>
        <v>8.9754727455644207E-5</v>
      </c>
      <c r="G9" s="417">
        <f t="shared" si="2"/>
        <v>86.819497404041172</v>
      </c>
      <c r="H9" s="418">
        <f>C9/BVGInfo!$D$18</f>
        <v>223109.32851485146</v>
      </c>
      <c r="I9" s="418">
        <f>E9/BVGInfo!$C$18</f>
        <v>2515.6370588235291</v>
      </c>
      <c r="L9" s="453"/>
      <c r="M9" s="453"/>
      <c r="N9" s="453"/>
      <c r="O9" s="453"/>
      <c r="P9" s="453"/>
      <c r="Q9" s="453"/>
      <c r="R9" s="453"/>
      <c r="S9" s="453"/>
      <c r="T9" s="453"/>
      <c r="U9" s="453"/>
    </row>
    <row r="10" spans="2:21" s="97" customFormat="1" ht="20.25" x14ac:dyDescent="0.25">
      <c r="B10" s="415" t="s">
        <v>53</v>
      </c>
      <c r="C10" s="416">
        <v>54277573.960000023</v>
      </c>
      <c r="D10" s="417">
        <f t="shared" si="0"/>
        <v>2.0563931556137269E-2</v>
      </c>
      <c r="E10" s="416">
        <v>152560855.20999998</v>
      </c>
      <c r="F10" s="417">
        <f t="shared" si="1"/>
        <v>5.3364481174859875E-2</v>
      </c>
      <c r="G10" s="417">
        <f t="shared" si="2"/>
        <v>-0.64422345505806877</v>
      </c>
      <c r="H10" s="418">
        <f>C10/BVGInfo!$D$18</f>
        <v>537401.72237623786</v>
      </c>
      <c r="I10" s="418">
        <f>E10/BVGInfo!$C$18</f>
        <v>1495694.6589215684</v>
      </c>
      <c r="L10" s="453"/>
      <c r="M10" s="453"/>
      <c r="N10" s="453"/>
      <c r="O10" s="453"/>
      <c r="P10" s="453"/>
      <c r="Q10" s="453"/>
      <c r="R10" s="453"/>
      <c r="S10" s="453"/>
      <c r="T10" s="453"/>
      <c r="U10" s="453"/>
    </row>
    <row r="11" spans="2:21" s="97" customFormat="1" ht="20.25" x14ac:dyDescent="0.25">
      <c r="B11" s="415" t="s">
        <v>54</v>
      </c>
      <c r="C11" s="416">
        <v>967464147.79999995</v>
      </c>
      <c r="D11" s="417">
        <f t="shared" si="0"/>
        <v>0.36653934704298752</v>
      </c>
      <c r="E11" s="416">
        <v>806634117.61000001</v>
      </c>
      <c r="F11" s="417">
        <f t="shared" si="1"/>
        <v>0.28215370925226058</v>
      </c>
      <c r="G11" s="417">
        <f t="shared" si="2"/>
        <v>0.19938411564654365</v>
      </c>
      <c r="H11" s="418">
        <f>C11/BVGInfo!$D$18</f>
        <v>9578852.9485148508</v>
      </c>
      <c r="I11" s="418">
        <f>E11/BVGInfo!$C$18</f>
        <v>7908177.6236274512</v>
      </c>
      <c r="L11" s="453"/>
      <c r="M11" s="453"/>
      <c r="N11" s="453"/>
      <c r="O11" s="453"/>
      <c r="P11" s="453"/>
      <c r="Q11" s="453"/>
      <c r="R11" s="453"/>
      <c r="S11" s="453"/>
      <c r="T11" s="453"/>
      <c r="U11" s="453"/>
    </row>
    <row r="12" spans="2:21" s="97" customFormat="1" ht="20.25" x14ac:dyDescent="0.25">
      <c r="B12" s="415" t="s">
        <v>55</v>
      </c>
      <c r="C12" s="416">
        <v>0</v>
      </c>
      <c r="D12" s="417">
        <f t="shared" si="0"/>
        <v>0</v>
      </c>
      <c r="E12" s="416">
        <v>50094.93</v>
      </c>
      <c r="F12" s="417">
        <f t="shared" si="1"/>
        <v>1.7522777682788554E-5</v>
      </c>
      <c r="G12" s="417">
        <f t="shared" si="2"/>
        <v>-1</v>
      </c>
      <c r="H12" s="418">
        <f>C12/BVGInfo!$D$18</f>
        <v>0</v>
      </c>
      <c r="I12" s="418">
        <f>E12/BVGInfo!$C$18</f>
        <v>491.12676470588235</v>
      </c>
      <c r="L12" s="453"/>
      <c r="M12" s="453"/>
      <c r="N12" s="453"/>
      <c r="O12" s="453"/>
      <c r="P12" s="453"/>
      <c r="Q12" s="453"/>
      <c r="R12" s="453"/>
      <c r="S12" s="453"/>
      <c r="T12" s="453"/>
      <c r="U12" s="453"/>
    </row>
    <row r="13" spans="2:21" s="97" customFormat="1" ht="20.25" x14ac:dyDescent="0.25">
      <c r="B13" s="415" t="s">
        <v>56</v>
      </c>
      <c r="C13" s="416">
        <v>373514844.12999988</v>
      </c>
      <c r="D13" s="417">
        <f t="shared" si="0"/>
        <v>0.14151210397780636</v>
      </c>
      <c r="E13" s="416">
        <v>777302270.08000016</v>
      </c>
      <c r="F13" s="417">
        <f t="shared" si="1"/>
        <v>0.27189368007777848</v>
      </c>
      <c r="G13" s="417">
        <f t="shared" si="2"/>
        <v>-0.51947285051469405</v>
      </c>
      <c r="H13" s="418">
        <f>C13/BVGInfo!$D$18</f>
        <v>3698166.773564355</v>
      </c>
      <c r="I13" s="418">
        <f>E13/BVGInfo!$C$18</f>
        <v>7620610.4909803942</v>
      </c>
      <c r="L13" s="453"/>
      <c r="M13" s="453"/>
      <c r="N13" s="453"/>
      <c r="O13" s="453"/>
      <c r="P13" s="453"/>
      <c r="Q13" s="453"/>
      <c r="R13" s="453"/>
      <c r="S13" s="453"/>
      <c r="T13" s="453"/>
      <c r="U13" s="453"/>
    </row>
    <row r="14" spans="2:21" s="97" customFormat="1" ht="20.25" x14ac:dyDescent="0.25">
      <c r="B14" s="415" t="s">
        <v>57</v>
      </c>
      <c r="C14" s="416">
        <v>0</v>
      </c>
      <c r="D14" s="417">
        <f t="shared" si="0"/>
        <v>0</v>
      </c>
      <c r="E14" s="416">
        <v>0</v>
      </c>
      <c r="F14" s="417">
        <f t="shared" si="1"/>
        <v>0</v>
      </c>
      <c r="G14" s="417" t="s">
        <v>40</v>
      </c>
      <c r="H14" s="418">
        <f>C14/BVGInfo!$D$18</f>
        <v>0</v>
      </c>
      <c r="I14" s="418">
        <f>E14/BVGInfo!$C$18</f>
        <v>0</v>
      </c>
      <c r="L14" s="453"/>
      <c r="M14" s="453"/>
      <c r="N14" s="453"/>
      <c r="O14" s="453"/>
      <c r="P14" s="453"/>
      <c r="Q14" s="453"/>
      <c r="R14" s="453"/>
      <c r="S14" s="453"/>
      <c r="T14" s="453"/>
      <c r="U14" s="453"/>
    </row>
    <row r="15" spans="2:21" s="97" customFormat="1" ht="20.25" x14ac:dyDescent="0.25">
      <c r="B15" s="415" t="s">
        <v>58</v>
      </c>
      <c r="C15" s="416">
        <v>679004654.12</v>
      </c>
      <c r="D15" s="417">
        <f t="shared" si="0"/>
        <v>0.25725183008202257</v>
      </c>
      <c r="E15" s="416">
        <v>641173557.69999981</v>
      </c>
      <c r="F15" s="417">
        <f t="shared" si="1"/>
        <v>0.22427702179960515</v>
      </c>
      <c r="G15" s="417">
        <f t="shared" si="2"/>
        <v>5.9002895496356504E-2</v>
      </c>
      <c r="H15" s="418">
        <f>C15/BVGInfo!$D$18</f>
        <v>6722818.3576237625</v>
      </c>
      <c r="I15" s="418">
        <f>E15/BVGInfo!$C$18</f>
        <v>6286015.2715686252</v>
      </c>
      <c r="L15" s="453"/>
      <c r="M15" s="453"/>
      <c r="N15" s="453"/>
      <c r="O15" s="453"/>
      <c r="P15" s="453"/>
      <c r="Q15" s="453"/>
      <c r="R15" s="453"/>
      <c r="S15" s="453"/>
      <c r="T15" s="453"/>
      <c r="U15" s="453"/>
    </row>
    <row r="16" spans="2:21" s="97" customFormat="1" ht="20.25" x14ac:dyDescent="0.25">
      <c r="B16" s="415" t="s">
        <v>59</v>
      </c>
      <c r="C16" s="416">
        <v>10235221.059999999</v>
      </c>
      <c r="D16" s="417">
        <f t="shared" si="0"/>
        <v>3.8777780579302562E-3</v>
      </c>
      <c r="E16" s="416">
        <v>4686113.9899999965</v>
      </c>
      <c r="F16" s="417">
        <f t="shared" si="1"/>
        <v>1.6391625588253174E-3</v>
      </c>
      <c r="G16" s="417">
        <f t="shared" si="2"/>
        <v>1.1841596431161518</v>
      </c>
      <c r="H16" s="418">
        <f>C16/BVGInfo!$D$18</f>
        <v>101338.82237623761</v>
      </c>
      <c r="I16" s="418">
        <f>E16/BVGInfo!$C$18</f>
        <v>45942.294019607805</v>
      </c>
      <c r="L16" s="453"/>
      <c r="M16" s="453"/>
      <c r="N16" s="453"/>
      <c r="O16" s="453"/>
      <c r="P16" s="453"/>
      <c r="Q16" s="453"/>
      <c r="R16" s="453"/>
      <c r="S16" s="453"/>
      <c r="T16" s="453"/>
      <c r="U16" s="453"/>
    </row>
    <row r="17" spans="2:21" s="97" customFormat="1" ht="20.25" x14ac:dyDescent="0.25">
      <c r="B17" s="415" t="s">
        <v>60</v>
      </c>
      <c r="C17" s="416">
        <v>9533138.540000001</v>
      </c>
      <c r="D17" s="417">
        <f t="shared" si="0"/>
        <v>3.6117828073193845E-3</v>
      </c>
      <c r="E17" s="416">
        <v>3816784.98</v>
      </c>
      <c r="F17" s="417">
        <f t="shared" si="1"/>
        <v>1.3350787129066065E-3</v>
      </c>
      <c r="G17" s="417">
        <f t="shared" si="2"/>
        <v>1.4976881301812293</v>
      </c>
      <c r="H17" s="418">
        <f>C17/BVGInfo!$D$18</f>
        <v>94387.510297029716</v>
      </c>
      <c r="I17" s="418">
        <f>E17/BVGInfo!$C$18</f>
        <v>37419.460588235292</v>
      </c>
      <c r="L17" s="453"/>
      <c r="M17" s="453"/>
      <c r="N17" s="453"/>
      <c r="O17" s="453"/>
      <c r="P17" s="453"/>
      <c r="Q17" s="453"/>
      <c r="R17" s="453"/>
      <c r="S17" s="453"/>
      <c r="T17" s="453"/>
      <c r="U17" s="453"/>
    </row>
    <row r="18" spans="2:21" s="97" customFormat="1" ht="20.25" x14ac:dyDescent="0.25">
      <c r="B18" s="415" t="s">
        <v>61</v>
      </c>
      <c r="C18" s="416">
        <v>142166784.80000001</v>
      </c>
      <c r="D18" s="417">
        <f t="shared" si="0"/>
        <v>5.3862172143835728E-2</v>
      </c>
      <c r="E18" s="416">
        <v>107670913.76000001</v>
      </c>
      <c r="F18" s="417">
        <f t="shared" si="1"/>
        <v>3.7662363930225651E-2</v>
      </c>
      <c r="G18" s="417">
        <f t="shared" si="2"/>
        <v>0.3203824490325381</v>
      </c>
      <c r="H18" s="418">
        <f>C18/BVGInfo!$D$18</f>
        <v>1407591.9287128714</v>
      </c>
      <c r="I18" s="418">
        <f>E18/BVGInfo!$C$18</f>
        <v>1055597.1937254902</v>
      </c>
      <c r="L18" s="453"/>
      <c r="M18" s="453"/>
      <c r="N18" s="453"/>
      <c r="O18" s="453"/>
      <c r="P18" s="453"/>
      <c r="Q18" s="453"/>
      <c r="R18" s="453"/>
      <c r="S18" s="453"/>
      <c r="T18" s="453"/>
      <c r="U18" s="453"/>
    </row>
    <row r="19" spans="2:21" s="97" customFormat="1" ht="20.25" x14ac:dyDescent="0.25">
      <c r="B19" s="415" t="s">
        <v>62</v>
      </c>
      <c r="C19" s="416">
        <v>258078874.31000012</v>
      </c>
      <c r="D19" s="417">
        <f t="shared" si="0"/>
        <v>9.7777330860566586E-2</v>
      </c>
      <c r="E19" s="416">
        <v>265343061.09999967</v>
      </c>
      <c r="F19" s="417">
        <f t="shared" si="1"/>
        <v>9.2814731337599904E-2</v>
      </c>
      <c r="G19" s="417">
        <f t="shared" si="2"/>
        <v>-2.7376584712203555E-2</v>
      </c>
      <c r="H19" s="418">
        <f>C19/BVGInfo!$D$18</f>
        <v>2555236.379306932</v>
      </c>
      <c r="I19" s="418">
        <f>E19/BVGInfo!$C$18</f>
        <v>2601402.5598039185</v>
      </c>
      <c r="L19" s="453"/>
      <c r="M19" s="453"/>
      <c r="N19" s="453"/>
      <c r="O19" s="453"/>
      <c r="P19" s="453"/>
      <c r="Q19" s="453"/>
      <c r="R19" s="453"/>
      <c r="S19" s="453"/>
      <c r="T19" s="453"/>
      <c r="U19" s="453"/>
    </row>
    <row r="20" spans="2:21" s="97" customFormat="1" ht="20.25" x14ac:dyDescent="0.25">
      <c r="B20" s="415" t="s">
        <v>63</v>
      </c>
      <c r="C20" s="416">
        <v>59727492.200000003</v>
      </c>
      <c r="D20" s="417">
        <f t="shared" si="0"/>
        <v>2.2628720703796949E-2</v>
      </c>
      <c r="E20" s="416">
        <v>43353062.399999999</v>
      </c>
      <c r="F20" s="417">
        <f t="shared" si="1"/>
        <v>1.5164530109199863E-2</v>
      </c>
      <c r="G20" s="417">
        <f t="shared" si="2"/>
        <v>0.37769949557242821</v>
      </c>
      <c r="H20" s="418">
        <f>C20/BVGInfo!$D$18</f>
        <v>591361.30891089106</v>
      </c>
      <c r="I20" s="418">
        <f>E20/BVGInfo!$C$18</f>
        <v>425030.02352941176</v>
      </c>
      <c r="L20" s="453"/>
      <c r="M20" s="453"/>
      <c r="N20" s="453"/>
      <c r="O20" s="453"/>
      <c r="P20" s="453"/>
      <c r="Q20" s="453"/>
      <c r="R20" s="453"/>
      <c r="S20" s="453"/>
      <c r="T20" s="453"/>
      <c r="U20" s="453"/>
    </row>
    <row r="21" spans="2:21" s="97" customFormat="1" ht="20.25" x14ac:dyDescent="0.25">
      <c r="B21" s="415" t="s">
        <v>64</v>
      </c>
      <c r="C21" s="416">
        <v>105452.01000000001</v>
      </c>
      <c r="D21" s="417">
        <f t="shared" si="0"/>
        <v>3.9952189419799595E-5</v>
      </c>
      <c r="E21" s="416">
        <v>891074.99999999988</v>
      </c>
      <c r="F21" s="417">
        <f t="shared" si="1"/>
        <v>3.116904070669588E-4</v>
      </c>
      <c r="G21" s="417">
        <f t="shared" si="2"/>
        <v>-0.88165753724433971</v>
      </c>
      <c r="H21" s="418">
        <f>C21/BVGInfo!$D$18</f>
        <v>1044.0793069306931</v>
      </c>
      <c r="I21" s="418">
        <f>E21/BVGInfo!$C$18</f>
        <v>8736.0294117647045</v>
      </c>
      <c r="L21" s="453"/>
      <c r="M21" s="453"/>
      <c r="N21" s="453"/>
      <c r="O21" s="453"/>
      <c r="P21" s="453"/>
      <c r="Q21" s="453"/>
      <c r="R21" s="453"/>
      <c r="S21" s="453"/>
      <c r="T21" s="453"/>
      <c r="U21" s="453"/>
    </row>
    <row r="22" spans="2:21" s="97" customFormat="1" ht="20.25" x14ac:dyDescent="0.25">
      <c r="B22" s="415" t="s">
        <v>65</v>
      </c>
      <c r="C22" s="416">
        <v>0</v>
      </c>
      <c r="D22" s="417">
        <f t="shared" si="0"/>
        <v>0</v>
      </c>
      <c r="E22" s="416">
        <v>0</v>
      </c>
      <c r="F22" s="417">
        <f t="shared" si="1"/>
        <v>0</v>
      </c>
      <c r="G22" s="417" t="s">
        <v>40</v>
      </c>
      <c r="H22" s="418">
        <f>C22/BVGInfo!$D$18</f>
        <v>0</v>
      </c>
      <c r="I22" s="418">
        <f>E22/BVGInfo!$C$18</f>
        <v>0</v>
      </c>
      <c r="L22" s="453"/>
      <c r="M22" s="453"/>
      <c r="N22" s="453"/>
      <c r="O22" s="453"/>
      <c r="P22" s="453"/>
      <c r="Q22" s="453"/>
      <c r="R22" s="453"/>
      <c r="S22" s="453"/>
      <c r="T22" s="453"/>
      <c r="U22" s="453"/>
    </row>
    <row r="23" spans="2:21" s="97" customFormat="1" ht="20.25" x14ac:dyDescent="0.25">
      <c r="B23" s="415" t="s">
        <v>66</v>
      </c>
      <c r="C23" s="416">
        <v>32435310.609999999</v>
      </c>
      <c r="D23" s="417">
        <f t="shared" si="0"/>
        <v>1.2288638911489269E-2</v>
      </c>
      <c r="E23" s="416">
        <v>50901397.159999989</v>
      </c>
      <c r="F23" s="417">
        <f t="shared" si="1"/>
        <v>1.7804872991698049E-2</v>
      </c>
      <c r="G23" s="417">
        <f t="shared" si="2"/>
        <v>-0.36278152625074217</v>
      </c>
      <c r="H23" s="418">
        <f>C23/BVGInfo!$D$18</f>
        <v>321141.6892079208</v>
      </c>
      <c r="I23" s="418">
        <f>E23/BVGInfo!$C$18</f>
        <v>499033.30549019598</v>
      </c>
      <c r="L23" s="453"/>
      <c r="M23" s="453"/>
      <c r="N23" s="453"/>
      <c r="O23" s="453"/>
      <c r="P23" s="453"/>
      <c r="Q23" s="453"/>
      <c r="R23" s="453"/>
      <c r="S23" s="453"/>
      <c r="T23" s="453"/>
      <c r="U23" s="453"/>
    </row>
    <row r="24" spans="2:21" s="97" customFormat="1" ht="20.25" x14ac:dyDescent="0.25">
      <c r="B24" s="404"/>
      <c r="C24" s="398"/>
      <c r="D24" s="400"/>
      <c r="E24" s="403"/>
      <c r="F24" s="400"/>
      <c r="G24" s="405"/>
      <c r="H24" s="403"/>
      <c r="I24" s="403"/>
      <c r="L24" s="453"/>
      <c r="M24" s="453"/>
      <c r="N24" s="453"/>
      <c r="O24" s="453"/>
      <c r="P24" s="453"/>
      <c r="Q24" s="453"/>
      <c r="R24" s="453"/>
      <c r="S24" s="453"/>
      <c r="T24" s="453"/>
      <c r="U24" s="453"/>
    </row>
    <row r="25" spans="2:21" s="97" customFormat="1" ht="20.25" x14ac:dyDescent="0.25">
      <c r="B25" s="419" t="s">
        <v>13</v>
      </c>
      <c r="C25" s="420">
        <f>SUM(C5:C24)</f>
        <v>2639455096.9900002</v>
      </c>
      <c r="D25" s="421">
        <f>SUM(D5:D24)</f>
        <v>0.99999999999999978</v>
      </c>
      <c r="E25" s="420">
        <f>SUM(E5:E24)</f>
        <v>2858846405.9099994</v>
      </c>
      <c r="F25" s="421">
        <f>SUM(F5:F24)</f>
        <v>1</v>
      </c>
      <c r="G25" s="421">
        <f t="shared" si="2"/>
        <v>-7.6741201789105803E-2</v>
      </c>
      <c r="H25" s="420">
        <f>C25/BVGInfo!$D$18</f>
        <v>26133218.782079209</v>
      </c>
      <c r="I25" s="420">
        <f>E25/BVGInfo!$C$18</f>
        <v>28027905.940294113</v>
      </c>
      <c r="L25" s="453"/>
      <c r="M25" s="453"/>
      <c r="N25" s="453"/>
      <c r="O25" s="453"/>
      <c r="P25" s="453"/>
      <c r="Q25" s="453"/>
      <c r="R25" s="453"/>
      <c r="S25" s="453"/>
      <c r="T25" s="453"/>
      <c r="U25" s="453"/>
    </row>
    <row r="26" spans="2:21" ht="5.25" customHeight="1" x14ac:dyDescent="0.25">
      <c r="B26" s="19"/>
      <c r="C26" s="406"/>
      <c r="D26" s="407"/>
      <c r="E26" s="406"/>
      <c r="F26" s="407"/>
      <c r="G26" s="408"/>
      <c r="H26" s="409"/>
      <c r="I26" s="409"/>
      <c r="R26" s="452"/>
      <c r="S26" s="452"/>
      <c r="T26" s="452"/>
      <c r="U26" s="452"/>
    </row>
    <row r="27" spans="2:21" x14ac:dyDescent="0.25">
      <c r="B27" s="410"/>
      <c r="C27" s="411"/>
      <c r="D27" s="412"/>
      <c r="E27" s="413"/>
      <c r="F27" s="412"/>
      <c r="G27" s="412"/>
      <c r="H27" s="209"/>
      <c r="I27" s="209"/>
      <c r="R27" s="452"/>
      <c r="S27" s="452"/>
      <c r="T27" s="452"/>
      <c r="U27" s="452"/>
    </row>
    <row r="28" spans="2:21" x14ac:dyDescent="0.25">
      <c r="C28" s="39"/>
      <c r="E28" s="414"/>
      <c r="F28" s="396"/>
      <c r="H28" s="396"/>
      <c r="I28" s="396"/>
      <c r="R28" s="452"/>
      <c r="S28" s="452"/>
      <c r="T28" s="452"/>
      <c r="U28" s="452"/>
    </row>
    <row r="29" spans="2:21" x14ac:dyDescent="0.25">
      <c r="E29" s="396"/>
      <c r="F29" s="396"/>
      <c r="H29" s="396"/>
      <c r="I29" s="396"/>
      <c r="L29" s="449"/>
      <c r="M29" s="449"/>
      <c r="N29" s="449"/>
      <c r="O29" s="449"/>
      <c r="P29" s="449"/>
      <c r="Q29" s="449"/>
      <c r="R29" s="449"/>
      <c r="S29" s="449"/>
      <c r="T29" s="458"/>
      <c r="U29" s="458"/>
    </row>
    <row r="30" spans="2:21" x14ac:dyDescent="0.25">
      <c r="E30" s="396"/>
      <c r="F30" s="396"/>
      <c r="H30" s="396"/>
      <c r="I30" s="396"/>
      <c r="L30" s="449"/>
      <c r="M30" s="449"/>
      <c r="N30" s="449"/>
      <c r="O30" s="449"/>
      <c r="P30" s="449"/>
      <c r="Q30" s="449"/>
      <c r="R30" s="449"/>
      <c r="S30" s="449"/>
      <c r="T30" s="458"/>
      <c r="U30" s="458"/>
    </row>
    <row r="31" spans="2:21" x14ac:dyDescent="0.25">
      <c r="E31" s="396"/>
      <c r="F31" s="396"/>
      <c r="H31" s="396"/>
      <c r="I31" s="396"/>
      <c r="L31" s="424"/>
      <c r="M31" s="425">
        <v>2023</v>
      </c>
      <c r="N31" s="424"/>
      <c r="O31" s="426"/>
      <c r="P31" s="425">
        <v>2022</v>
      </c>
      <c r="Q31" s="424"/>
      <c r="R31" s="449"/>
      <c r="S31" s="449"/>
      <c r="T31" s="458"/>
      <c r="U31" s="458"/>
    </row>
    <row r="32" spans="2:21" ht="11.25" customHeight="1" x14ac:dyDescent="0.25">
      <c r="E32" s="396"/>
      <c r="F32" s="396"/>
      <c r="H32" s="396"/>
      <c r="I32" s="396"/>
      <c r="L32" s="424"/>
      <c r="M32" s="424"/>
      <c r="N32" s="424"/>
      <c r="O32" s="426"/>
      <c r="P32" s="425"/>
      <c r="Q32" s="424"/>
      <c r="R32" s="449"/>
      <c r="S32" s="449"/>
      <c r="T32" s="458"/>
      <c r="U32" s="458"/>
    </row>
    <row r="33" spans="5:21" x14ac:dyDescent="0.25">
      <c r="E33" s="396"/>
      <c r="F33" s="396"/>
      <c r="H33" s="396"/>
      <c r="I33" s="396"/>
      <c r="L33" s="426" t="s">
        <v>54</v>
      </c>
      <c r="M33" s="425">
        <v>967464147.79999995</v>
      </c>
      <c r="N33" s="427">
        <v>0.47753494544815861</v>
      </c>
      <c r="O33" s="426" t="s">
        <v>54</v>
      </c>
      <c r="P33" s="425">
        <v>806634117.61000001</v>
      </c>
      <c r="Q33" s="427">
        <v>0.35208606466263132</v>
      </c>
      <c r="R33" s="449"/>
      <c r="S33" s="449"/>
      <c r="T33" s="458"/>
      <c r="U33" s="458"/>
    </row>
    <row r="34" spans="5:21" x14ac:dyDescent="0.25">
      <c r="E34" s="396"/>
      <c r="F34" s="396"/>
      <c r="H34" s="396"/>
      <c r="I34" s="396"/>
      <c r="L34" s="426" t="s">
        <v>58</v>
      </c>
      <c r="M34" s="425">
        <v>679004654.12</v>
      </c>
      <c r="N34" s="427">
        <v>0.3351529368830633</v>
      </c>
      <c r="O34" s="426" t="s">
        <v>56</v>
      </c>
      <c r="P34" s="425">
        <v>777302270.08000016</v>
      </c>
      <c r="Q34" s="427">
        <v>0.33928306694574684</v>
      </c>
      <c r="R34" s="449"/>
      <c r="S34" s="449"/>
      <c r="T34" s="458"/>
      <c r="U34" s="458"/>
    </row>
    <row r="35" spans="5:21" x14ac:dyDescent="0.25">
      <c r="E35" s="396"/>
      <c r="F35" s="396"/>
      <c r="H35" s="396"/>
      <c r="I35" s="396"/>
      <c r="L35" s="426" t="s">
        <v>56</v>
      </c>
      <c r="M35" s="425">
        <v>373514844.12999988</v>
      </c>
      <c r="N35" s="427">
        <v>0.18436485850281858</v>
      </c>
      <c r="O35" s="426" t="s">
        <v>58</v>
      </c>
      <c r="P35" s="425">
        <v>641173557.69999981</v>
      </c>
      <c r="Q35" s="427">
        <v>0.2798645256478956</v>
      </c>
      <c r="R35" s="449"/>
      <c r="S35" s="449"/>
      <c r="T35" s="458"/>
      <c r="U35" s="458"/>
    </row>
    <row r="36" spans="5:21" x14ac:dyDescent="0.25">
      <c r="E36" s="396"/>
      <c r="F36" s="396"/>
      <c r="H36" s="396"/>
      <c r="I36" s="396"/>
      <c r="L36" s="426" t="s">
        <v>62</v>
      </c>
      <c r="M36" s="425">
        <v>258078874.31000012</v>
      </c>
      <c r="N36" s="427">
        <v>0.12738630309474305</v>
      </c>
      <c r="O36" s="426" t="s">
        <v>62</v>
      </c>
      <c r="P36" s="425">
        <v>265343061.09999967</v>
      </c>
      <c r="Q36" s="427">
        <v>0.11581904624248046</v>
      </c>
      <c r="R36" s="449"/>
      <c r="S36" s="449"/>
      <c r="T36" s="458"/>
      <c r="U36" s="458"/>
    </row>
    <row r="37" spans="5:21" x14ac:dyDescent="0.25">
      <c r="E37" s="396"/>
      <c r="F37" s="396"/>
      <c r="H37" s="396"/>
      <c r="I37" s="396"/>
      <c r="L37" s="426" t="s">
        <v>61</v>
      </c>
      <c r="M37" s="425">
        <v>142166784.80000001</v>
      </c>
      <c r="N37" s="427">
        <v>7.0172737644478234E-2</v>
      </c>
      <c r="O37" s="426" t="s">
        <v>53</v>
      </c>
      <c r="P37" s="425">
        <v>152560855.20999998</v>
      </c>
      <c r="Q37" s="427">
        <v>6.6590973478293736E-2</v>
      </c>
      <c r="R37" s="449"/>
      <c r="S37" s="449"/>
      <c r="T37" s="458"/>
      <c r="U37" s="458"/>
    </row>
    <row r="38" spans="5:21" x14ac:dyDescent="0.25">
      <c r="E38" s="396"/>
      <c r="F38" s="396"/>
      <c r="H38" s="396"/>
      <c r="I38" s="396"/>
      <c r="L38" s="426" t="s">
        <v>67</v>
      </c>
      <c r="M38" s="425">
        <v>219225791.83000001</v>
      </c>
      <c r="N38" s="427">
        <v>0.10820863675457891</v>
      </c>
      <c r="O38" s="426" t="s">
        <v>67</v>
      </c>
      <c r="P38" s="425">
        <v>215832544.21000001</v>
      </c>
      <c r="Q38" s="427">
        <v>9.4208302696370122E-2</v>
      </c>
      <c r="R38" s="449"/>
      <c r="S38" s="449"/>
      <c r="T38" s="458"/>
      <c r="U38" s="458"/>
    </row>
    <row r="39" spans="5:21" x14ac:dyDescent="0.25">
      <c r="E39" s="396"/>
      <c r="F39" s="396"/>
      <c r="H39" s="396"/>
      <c r="I39" s="396"/>
      <c r="L39" s="426" t="s">
        <v>68</v>
      </c>
      <c r="M39" s="425">
        <v>2639455096.9900002</v>
      </c>
      <c r="N39" s="427">
        <v>1</v>
      </c>
      <c r="O39" s="426" t="s">
        <v>68</v>
      </c>
      <c r="P39" s="425">
        <v>2858846405.9099998</v>
      </c>
      <c r="Q39" s="427">
        <v>1</v>
      </c>
      <c r="R39" s="449"/>
      <c r="S39" s="449"/>
      <c r="T39" s="458"/>
      <c r="U39" s="458"/>
    </row>
    <row r="40" spans="5:21" x14ac:dyDescent="0.25">
      <c r="E40" s="396"/>
      <c r="F40" s="396"/>
      <c r="H40" s="396"/>
      <c r="I40" s="396"/>
      <c r="L40" s="426" t="s">
        <v>69</v>
      </c>
      <c r="M40" s="424">
        <v>101</v>
      </c>
      <c r="N40" s="427"/>
      <c r="O40" s="426" t="s">
        <v>69</v>
      </c>
      <c r="P40" s="424">
        <v>102</v>
      </c>
      <c r="Q40" s="427"/>
      <c r="R40" s="449"/>
      <c r="S40" s="449"/>
      <c r="T40" s="458"/>
      <c r="U40" s="458"/>
    </row>
    <row r="41" spans="5:21" x14ac:dyDescent="0.25">
      <c r="E41" s="396"/>
      <c r="F41" s="396"/>
      <c r="H41" s="396"/>
      <c r="I41" s="396"/>
      <c r="L41" s="449"/>
      <c r="M41" s="449"/>
      <c r="N41" s="449"/>
      <c r="O41" s="449"/>
      <c r="P41" s="450"/>
      <c r="Q41" s="449"/>
      <c r="R41" s="449"/>
      <c r="S41" s="449"/>
      <c r="T41" s="458"/>
      <c r="U41" s="458"/>
    </row>
    <row r="42" spans="5:21" x14ac:dyDescent="0.25">
      <c r="E42" s="396"/>
      <c r="F42" s="396"/>
      <c r="H42" s="396"/>
      <c r="I42" s="396"/>
      <c r="L42" s="451"/>
      <c r="M42" s="451"/>
      <c r="N42" s="451"/>
      <c r="O42" s="451"/>
      <c r="P42" s="450"/>
      <c r="Q42" s="449"/>
      <c r="R42" s="449"/>
      <c r="S42" s="449"/>
      <c r="T42" s="458"/>
      <c r="U42" s="458"/>
    </row>
    <row r="43" spans="5:21" x14ac:dyDescent="0.25">
      <c r="E43" s="396"/>
      <c r="F43" s="396"/>
      <c r="H43" s="396"/>
      <c r="I43" s="396"/>
      <c r="L43" s="451"/>
      <c r="M43" s="451"/>
      <c r="N43" s="451"/>
      <c r="O43" s="451"/>
      <c r="P43" s="449"/>
      <c r="Q43" s="449"/>
      <c r="R43" s="449"/>
      <c r="S43" s="449"/>
      <c r="T43" s="458"/>
      <c r="U43" s="458"/>
    </row>
    <row r="44" spans="5:21" x14ac:dyDescent="0.25">
      <c r="E44" s="396"/>
      <c r="F44" s="396"/>
      <c r="H44" s="396"/>
      <c r="I44" s="396"/>
      <c r="L44" s="451"/>
      <c r="M44" s="451"/>
      <c r="N44" s="451"/>
      <c r="O44" s="451"/>
      <c r="P44" s="449"/>
      <c r="Q44" s="449"/>
      <c r="R44" s="449"/>
      <c r="S44" s="449"/>
      <c r="T44" s="458"/>
      <c r="U44" s="458"/>
    </row>
    <row r="45" spans="5:21" x14ac:dyDescent="0.25">
      <c r="E45" s="396"/>
      <c r="F45" s="396"/>
      <c r="H45" s="396"/>
      <c r="I45" s="396"/>
      <c r="L45" s="451"/>
      <c r="M45" s="451"/>
      <c r="N45" s="451"/>
      <c r="O45" s="451"/>
      <c r="P45" s="449"/>
      <c r="Q45" s="449"/>
      <c r="R45" s="449"/>
      <c r="S45" s="449"/>
      <c r="T45" s="458"/>
      <c r="U45" s="458"/>
    </row>
    <row r="46" spans="5:21" x14ac:dyDescent="0.25">
      <c r="E46" s="396"/>
      <c r="F46" s="396"/>
      <c r="H46" s="396"/>
      <c r="I46" s="396"/>
      <c r="L46" s="451"/>
      <c r="M46" s="451"/>
      <c r="N46" s="451"/>
      <c r="O46" s="451"/>
      <c r="P46" s="449"/>
      <c r="Q46" s="449"/>
      <c r="R46" s="449"/>
      <c r="S46" s="449"/>
      <c r="T46" s="458"/>
      <c r="U46" s="458"/>
    </row>
    <row r="47" spans="5:21" x14ac:dyDescent="0.25">
      <c r="E47" s="396"/>
      <c r="F47" s="396"/>
      <c r="H47" s="396"/>
      <c r="I47" s="396"/>
      <c r="L47" s="451"/>
      <c r="M47" s="451"/>
      <c r="N47" s="451"/>
      <c r="O47" s="451"/>
      <c r="P47" s="449"/>
      <c r="Q47" s="449"/>
      <c r="R47" s="449"/>
      <c r="S47" s="449"/>
    </row>
    <row r="48" spans="5:21" x14ac:dyDescent="0.25">
      <c r="E48" s="396"/>
      <c r="F48" s="396"/>
      <c r="H48" s="396"/>
      <c r="I48" s="396"/>
      <c r="L48" s="460"/>
      <c r="M48" s="460"/>
      <c r="N48" s="460"/>
      <c r="O48" s="460"/>
      <c r="P48" s="458"/>
      <c r="Q48" s="458"/>
      <c r="R48" s="459"/>
    </row>
    <row r="49" spans="12:18" x14ac:dyDescent="0.25">
      <c r="L49" s="458"/>
      <c r="M49" s="458"/>
      <c r="N49" s="458"/>
      <c r="O49" s="458"/>
      <c r="P49" s="458"/>
      <c r="Q49" s="458"/>
      <c r="R49" s="458"/>
    </row>
  </sheetData>
  <mergeCells count="1">
    <mergeCell ref="B1:F1"/>
  </mergeCells>
  <printOptions horizontalCentered="1" verticalCentered="1"/>
  <pageMargins left="0.78740157480314965" right="0.78740157480314965" top="0.55118110236220474" bottom="0.55118110236220474" header="0" footer="0"/>
  <pageSetup scale="42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A2120-7E59-4E29-8464-33DFB76A6AED}">
  <sheetPr>
    <pageSetUpPr fitToPage="1"/>
  </sheetPr>
  <dimension ref="A1:P65"/>
  <sheetViews>
    <sheetView showGridLines="0" zoomScaleNormal="100" workbookViewId="0">
      <selection activeCell="K55" sqref="K55"/>
    </sheetView>
  </sheetViews>
  <sheetFormatPr baseColWidth="10" defaultColWidth="11.5703125" defaultRowHeight="12.75" x14ac:dyDescent="0.2"/>
  <cols>
    <col min="1" max="1" width="1.140625" style="1" customWidth="1"/>
    <col min="2" max="2" width="25" style="1" customWidth="1"/>
    <col min="3" max="3" width="21.28515625" style="1" customWidth="1"/>
    <col min="4" max="4" width="20.140625" style="1" customWidth="1"/>
    <col min="5" max="5" width="25.28515625" style="1" customWidth="1"/>
    <col min="6" max="6" width="23.85546875" style="1" customWidth="1"/>
    <col min="7" max="7" width="20" style="42" customWidth="1"/>
    <col min="8" max="8" width="8.28515625" style="42" customWidth="1"/>
    <col min="9" max="9" width="6.85546875" style="42" customWidth="1"/>
    <col min="10" max="10" width="18.42578125" style="42" customWidth="1"/>
    <col min="11" max="12" width="11.5703125" style="1"/>
    <col min="13" max="13" width="18.140625" style="1" customWidth="1"/>
    <col min="14" max="14" width="24.85546875" style="1" customWidth="1"/>
    <col min="15" max="15" width="14.140625" style="1" bestFit="1" customWidth="1"/>
    <col min="16" max="16" width="11.7109375" style="1" bestFit="1" customWidth="1"/>
    <col min="17" max="16384" width="11.5703125" style="1"/>
  </cols>
  <sheetData>
    <row r="1" spans="1:16" ht="75" customHeight="1" x14ac:dyDescent="0.2">
      <c r="B1" s="485" t="s">
        <v>376</v>
      </c>
      <c r="C1" s="486"/>
      <c r="D1" s="486"/>
      <c r="E1" s="486"/>
      <c r="F1" s="487"/>
      <c r="G1" s="163"/>
      <c r="I1" s="174"/>
    </row>
    <row r="2" spans="1:16" ht="15.75" customHeight="1" x14ac:dyDescent="0.2">
      <c r="A2" s="165"/>
      <c r="B2" s="164"/>
      <c r="G2" s="1"/>
      <c r="H2" s="1"/>
      <c r="I2" s="165"/>
      <c r="J2" s="1"/>
    </row>
    <row r="3" spans="1:16" ht="9.75" customHeight="1" x14ac:dyDescent="0.25">
      <c r="B3" s="169"/>
      <c r="C3" s="166"/>
      <c r="D3" s="167"/>
      <c r="E3" s="168"/>
      <c r="F3" s="168"/>
      <c r="I3" s="174"/>
    </row>
    <row r="4" spans="1:16" s="99" customFormat="1" ht="35.25" customHeight="1" x14ac:dyDescent="0.8">
      <c r="B4" s="170"/>
      <c r="C4" s="194"/>
      <c r="D4" s="193" t="s">
        <v>10</v>
      </c>
      <c r="E4" s="192" t="s">
        <v>70</v>
      </c>
      <c r="F4" s="192" t="s">
        <v>71</v>
      </c>
      <c r="G4" s="191" t="s">
        <v>72</v>
      </c>
      <c r="H4" s="98"/>
      <c r="I4" s="175"/>
      <c r="J4" s="98"/>
    </row>
    <row r="5" spans="1:16" s="99" customFormat="1" ht="17.45" customHeight="1" x14ac:dyDescent="0.8">
      <c r="B5" s="170"/>
      <c r="C5" s="181" t="s">
        <v>73</v>
      </c>
      <c r="D5" s="208">
        <v>24584729.790000439</v>
      </c>
      <c r="E5" s="208">
        <v>14052236.640000001</v>
      </c>
      <c r="F5" s="208">
        <f>SUM(D5:E5)</f>
        <v>38636966.430000439</v>
      </c>
      <c r="G5" s="182">
        <f>D5/F5</f>
        <v>0.63630072600397369</v>
      </c>
      <c r="H5" s="176"/>
      <c r="I5" s="177"/>
    </row>
    <row r="6" spans="1:16" s="99" customFormat="1" ht="17.45" customHeight="1" x14ac:dyDescent="0.8">
      <c r="B6" s="170"/>
      <c r="C6" s="181" t="s">
        <v>12</v>
      </c>
      <c r="D6" s="208">
        <v>2614870367.1999998</v>
      </c>
      <c r="E6" s="208">
        <v>2642340579.0771794</v>
      </c>
      <c r="F6" s="208">
        <f>SUM(D6:E6)</f>
        <v>5257210946.2771797</v>
      </c>
      <c r="G6" s="182">
        <f t="shared" ref="G6:G7" si="0">D6/F6</f>
        <v>0.49738737781706926</v>
      </c>
      <c r="H6" s="176"/>
      <c r="I6" s="177"/>
      <c r="N6" s="98"/>
      <c r="O6" s="98"/>
    </row>
    <row r="7" spans="1:16" s="99" customFormat="1" ht="17.45" customHeight="1" x14ac:dyDescent="0.8">
      <c r="B7" s="170"/>
      <c r="C7" s="181" t="s">
        <v>13</v>
      </c>
      <c r="D7" s="208">
        <f>SUM(D5:D6)</f>
        <v>2639455096.9900002</v>
      </c>
      <c r="E7" s="208">
        <f>SUM(E5:E6)</f>
        <v>2656392815.7171793</v>
      </c>
      <c r="F7" s="208">
        <f>SUM(F5:F6)</f>
        <v>5295847912.70718</v>
      </c>
      <c r="G7" s="182">
        <f t="shared" si="0"/>
        <v>0.49840084921183836</v>
      </c>
      <c r="H7" s="98"/>
      <c r="I7" s="177"/>
      <c r="N7" s="98"/>
      <c r="O7" s="100" t="s">
        <v>74</v>
      </c>
    </row>
    <row r="8" spans="1:16" ht="13.5" customHeight="1" x14ac:dyDescent="0.8">
      <c r="B8" s="171"/>
      <c r="C8" s="172"/>
      <c r="D8" s="172"/>
      <c r="E8" s="173"/>
      <c r="F8" s="173"/>
      <c r="G8" s="180"/>
      <c r="H8" s="178"/>
      <c r="I8" s="179"/>
      <c r="N8" s="101" t="s">
        <v>75</v>
      </c>
      <c r="O8" s="102">
        <f>+D5</f>
        <v>24584729.790000439</v>
      </c>
      <c r="P8" s="103">
        <f>+O8/O10</f>
        <v>0.63630072600397369</v>
      </c>
    </row>
    <row r="9" spans="1:16" ht="8.25" customHeight="1" x14ac:dyDescent="0.25">
      <c r="B9" s="183"/>
      <c r="D9" s="2"/>
      <c r="I9" s="184"/>
      <c r="N9" s="46" t="s">
        <v>76</v>
      </c>
      <c r="O9" s="47">
        <f>+E5</f>
        <v>14052236.640000001</v>
      </c>
      <c r="P9" s="3">
        <f>+O9/O10</f>
        <v>0.36369927399602631</v>
      </c>
    </row>
    <row r="10" spans="1:16" x14ac:dyDescent="0.2">
      <c r="B10" s="164"/>
      <c r="I10" s="174"/>
      <c r="L10" s="50"/>
      <c r="N10" s="42"/>
      <c r="O10" s="48">
        <f>+F5</f>
        <v>38636966.430000439</v>
      </c>
      <c r="P10" s="3">
        <v>0.99999999999999989</v>
      </c>
    </row>
    <row r="11" spans="1:16" ht="12" customHeight="1" x14ac:dyDescent="0.2">
      <c r="B11" s="164"/>
      <c r="I11" s="174"/>
      <c r="N11" s="42"/>
      <c r="O11" s="42"/>
      <c r="P11" s="49"/>
    </row>
    <row r="12" spans="1:16" ht="12" customHeight="1" x14ac:dyDescent="0.2">
      <c r="B12" s="164"/>
      <c r="I12" s="174"/>
      <c r="N12" s="42"/>
      <c r="O12" s="51" t="s">
        <v>77</v>
      </c>
    </row>
    <row r="13" spans="1:16" ht="12" customHeight="1" x14ac:dyDescent="0.25">
      <c r="B13" s="164"/>
      <c r="I13" s="174"/>
      <c r="N13" s="46" t="s">
        <v>75</v>
      </c>
      <c r="O13" s="52">
        <f>+D6</f>
        <v>2614870367.1999998</v>
      </c>
      <c r="P13" s="3">
        <f>+O13/O15</f>
        <v>0.49738737781706926</v>
      </c>
    </row>
    <row r="14" spans="1:16" ht="12" customHeight="1" x14ac:dyDescent="0.25">
      <c r="B14" s="164"/>
      <c r="I14" s="174"/>
      <c r="N14" s="46" t="s">
        <v>76</v>
      </c>
      <c r="O14" s="52">
        <f>+E6</f>
        <v>2642340579.0771794</v>
      </c>
      <c r="P14" s="3">
        <f>+O14/O15</f>
        <v>0.50261262218293068</v>
      </c>
    </row>
    <row r="15" spans="1:16" ht="12" customHeight="1" x14ac:dyDescent="0.2">
      <c r="B15" s="164"/>
      <c r="I15" s="174"/>
      <c r="N15" s="42"/>
      <c r="O15" s="44">
        <f>+F6</f>
        <v>5257210946.2771797</v>
      </c>
      <c r="P15" s="3">
        <v>1</v>
      </c>
    </row>
    <row r="16" spans="1:16" ht="12" customHeight="1" x14ac:dyDescent="0.2">
      <c r="B16" s="164"/>
      <c r="I16" s="174"/>
      <c r="M16" s="2"/>
      <c r="N16" s="42"/>
      <c r="O16" s="42"/>
    </row>
    <row r="17" spans="2:16" ht="12" customHeight="1" x14ac:dyDescent="0.2">
      <c r="B17" s="164"/>
      <c r="I17" s="174"/>
      <c r="N17" s="42"/>
      <c r="O17" s="51" t="s">
        <v>13</v>
      </c>
    </row>
    <row r="18" spans="2:16" ht="12" customHeight="1" x14ac:dyDescent="0.25">
      <c r="B18" s="164"/>
      <c r="I18" s="174"/>
      <c r="N18" s="46" t="s">
        <v>75</v>
      </c>
      <c r="O18" s="45">
        <v>3963518552.3400002</v>
      </c>
      <c r="P18" s="3">
        <f>+O18/O20</f>
        <v>0.4993337738692214</v>
      </c>
    </row>
    <row r="19" spans="2:16" ht="12" customHeight="1" x14ac:dyDescent="0.25">
      <c r="B19" s="164"/>
      <c r="I19" s="174"/>
      <c r="N19" s="46" t="s">
        <v>76</v>
      </c>
      <c r="O19" s="45">
        <v>3974095043.5271807</v>
      </c>
      <c r="P19" s="3">
        <f>+O19/O20</f>
        <v>0.5006662261307786</v>
      </c>
    </row>
    <row r="20" spans="2:16" ht="12" customHeight="1" x14ac:dyDescent="0.2">
      <c r="B20" s="164"/>
      <c r="I20" s="174"/>
      <c r="N20" s="42"/>
      <c r="O20" s="45">
        <v>7937613595.8671808</v>
      </c>
      <c r="P20" s="3">
        <v>1</v>
      </c>
    </row>
    <row r="21" spans="2:16" ht="12" customHeight="1" x14ac:dyDescent="0.2">
      <c r="B21" s="164"/>
      <c r="I21" s="174"/>
      <c r="N21" s="42"/>
      <c r="O21" s="42"/>
    </row>
    <row r="22" spans="2:16" ht="12" customHeight="1" x14ac:dyDescent="0.2">
      <c r="B22" s="164"/>
      <c r="I22" s="174"/>
      <c r="N22" s="42"/>
      <c r="O22" s="42"/>
    </row>
    <row r="23" spans="2:16" ht="12" customHeight="1" x14ac:dyDescent="0.2">
      <c r="B23" s="164"/>
      <c r="I23" s="174"/>
      <c r="N23" s="42"/>
      <c r="O23" s="42"/>
    </row>
    <row r="24" spans="2:16" ht="34.5" customHeight="1" x14ac:dyDescent="0.2">
      <c r="B24" s="164"/>
      <c r="I24" s="174"/>
      <c r="N24" s="42"/>
      <c r="O24" s="42"/>
    </row>
    <row r="25" spans="2:16" ht="12" customHeight="1" x14ac:dyDescent="0.2">
      <c r="B25" s="164"/>
      <c r="I25" s="174"/>
      <c r="N25" s="42"/>
      <c r="O25" s="42"/>
    </row>
    <row r="26" spans="2:16" ht="12" customHeight="1" x14ac:dyDescent="0.2">
      <c r="B26" s="164"/>
      <c r="I26" s="174"/>
      <c r="N26" s="42"/>
      <c r="O26" s="42"/>
    </row>
    <row r="27" spans="2:16" ht="9.75" customHeight="1" x14ac:dyDescent="0.2">
      <c r="B27" s="164"/>
      <c r="I27" s="174"/>
      <c r="N27" s="42"/>
      <c r="O27" s="42"/>
    </row>
    <row r="28" spans="2:16" ht="16.5" customHeight="1" x14ac:dyDescent="0.2">
      <c r="B28" s="185"/>
      <c r="C28" s="186"/>
      <c r="D28" s="186"/>
      <c r="E28" s="186"/>
      <c r="F28" s="186"/>
      <c r="G28" s="178"/>
      <c r="H28" s="178"/>
      <c r="I28" s="179"/>
      <c r="N28" s="42"/>
      <c r="O28" s="42"/>
    </row>
    <row r="29" spans="2:16" ht="16.5" customHeight="1" x14ac:dyDescent="0.2">
      <c r="B29" s="183"/>
      <c r="I29" s="184"/>
      <c r="N29" s="42"/>
      <c r="O29" s="42"/>
    </row>
    <row r="30" spans="2:16" ht="21.75" customHeight="1" x14ac:dyDescent="0.2">
      <c r="B30" s="164"/>
      <c r="C30" s="484" t="s">
        <v>78</v>
      </c>
      <c r="D30" s="484"/>
      <c r="E30" s="484"/>
      <c r="F30" s="484"/>
      <c r="G30" s="484"/>
      <c r="I30" s="174"/>
      <c r="N30" s="42"/>
      <c r="O30" s="42"/>
    </row>
    <row r="31" spans="2:16" s="4" customFormat="1" ht="19.149999999999999" customHeight="1" x14ac:dyDescent="0.4">
      <c r="B31" s="187"/>
      <c r="C31" s="195"/>
      <c r="D31" s="196"/>
      <c r="E31" s="206"/>
      <c r="F31" s="196"/>
      <c r="G31" s="196"/>
      <c r="H31" s="43"/>
      <c r="I31" s="188"/>
      <c r="N31" s="42"/>
      <c r="O31" s="42"/>
      <c r="P31" s="1"/>
    </row>
    <row r="32" spans="2:16" ht="36" customHeight="1" x14ac:dyDescent="0.3">
      <c r="B32" s="164"/>
      <c r="C32" s="197"/>
      <c r="D32" s="205" t="s">
        <v>10</v>
      </c>
      <c r="E32" s="203" t="s">
        <v>70</v>
      </c>
      <c r="F32" s="203" t="s">
        <v>79</v>
      </c>
      <c r="G32" s="204" t="s">
        <v>80</v>
      </c>
      <c r="I32" s="174"/>
      <c r="N32" s="428" t="s">
        <v>74</v>
      </c>
      <c r="O32" s="428"/>
      <c r="P32" s="429"/>
    </row>
    <row r="33" spans="2:16" s="4" customFormat="1" ht="19.149999999999999" customHeight="1" x14ac:dyDescent="0.25">
      <c r="B33" s="187"/>
      <c r="C33" s="201" t="s">
        <v>73</v>
      </c>
      <c r="D33" s="207">
        <v>24584729.790000439</v>
      </c>
      <c r="E33" s="207">
        <v>14052236.640000001</v>
      </c>
      <c r="F33" s="207">
        <f>SUM(D33:E33)</f>
        <v>38636966.430000439</v>
      </c>
      <c r="G33" s="202">
        <f>D33/F33</f>
        <v>0.63630072600397369</v>
      </c>
      <c r="H33" s="44"/>
      <c r="I33" s="188"/>
      <c r="N33" s="430" t="s">
        <v>75</v>
      </c>
      <c r="O33" s="431">
        <v>26177871.469999999</v>
      </c>
      <c r="P33" s="432">
        <f>+O33/O35</f>
        <v>0.51866153524857472</v>
      </c>
    </row>
    <row r="34" spans="2:16" s="4" customFormat="1" ht="19.149999999999999" customHeight="1" x14ac:dyDescent="0.25">
      <c r="B34" s="187"/>
      <c r="C34" s="201" t="s">
        <v>12</v>
      </c>
      <c r="D34" s="207">
        <v>1295668147.1499996</v>
      </c>
      <c r="E34" s="207">
        <v>1493217072.5289881</v>
      </c>
      <c r="F34" s="207">
        <f>SUM(D34:E34)</f>
        <v>2788885219.6789875</v>
      </c>
      <c r="G34" s="202">
        <f t="shared" ref="G34:G35" si="1">D34/F34</f>
        <v>0.4645828153871232</v>
      </c>
      <c r="H34" s="44"/>
      <c r="I34" s="188"/>
      <c r="N34" s="433" t="s">
        <v>76</v>
      </c>
      <c r="O34" s="431">
        <v>24294102.430000003</v>
      </c>
      <c r="P34" s="434">
        <f>+O34/O35</f>
        <v>0.48133846475142517</v>
      </c>
    </row>
    <row r="35" spans="2:16" s="4" customFormat="1" ht="19.149999999999999" customHeight="1" x14ac:dyDescent="0.2">
      <c r="B35" s="187"/>
      <c r="C35" s="201" t="s">
        <v>13</v>
      </c>
      <c r="D35" s="207">
        <f>SUM(D33:D34)</f>
        <v>1320252876.9400001</v>
      </c>
      <c r="E35" s="207">
        <f>SUM(E33:E34)</f>
        <v>1507269309.1689882</v>
      </c>
      <c r="F35" s="207">
        <f>SUM(F33:F34)</f>
        <v>2827522186.1089878</v>
      </c>
      <c r="G35" s="202">
        <f t="shared" si="1"/>
        <v>0.46692927235942489</v>
      </c>
      <c r="H35" s="43"/>
      <c r="I35" s="188"/>
      <c r="N35" s="428"/>
      <c r="O35" s="431">
        <v>50471973.900000006</v>
      </c>
      <c r="P35" s="434">
        <v>1</v>
      </c>
    </row>
    <row r="36" spans="2:16" ht="19.149999999999999" customHeight="1" x14ac:dyDescent="0.2">
      <c r="B36" s="164"/>
      <c r="I36" s="174"/>
      <c r="N36" s="428"/>
      <c r="O36" s="428"/>
      <c r="P36" s="435"/>
    </row>
    <row r="37" spans="2:16" ht="9.75" customHeight="1" x14ac:dyDescent="0.3">
      <c r="B37" s="164"/>
      <c r="C37" s="198"/>
      <c r="D37" s="199"/>
      <c r="E37" s="199"/>
      <c r="F37" s="200"/>
      <c r="G37" s="200"/>
      <c r="I37" s="174"/>
      <c r="N37" s="436"/>
      <c r="O37" s="436"/>
      <c r="P37" s="437"/>
    </row>
    <row r="38" spans="2:16" ht="12.75" customHeight="1" x14ac:dyDescent="0.2">
      <c r="B38" s="185"/>
      <c r="C38" s="186"/>
      <c r="D38" s="186"/>
      <c r="E38" s="186"/>
      <c r="F38" s="186"/>
      <c r="G38" s="180"/>
      <c r="H38" s="178"/>
      <c r="I38" s="179"/>
      <c r="N38" s="436" t="s">
        <v>77</v>
      </c>
      <c r="O38" s="436"/>
      <c r="P38" s="437"/>
    </row>
    <row r="39" spans="2:16" ht="15.75" x14ac:dyDescent="0.25">
      <c r="B39" s="183"/>
      <c r="H39" s="189"/>
      <c r="I39" s="184"/>
      <c r="L39" s="50"/>
      <c r="N39" s="430" t="s">
        <v>75</v>
      </c>
      <c r="O39" s="431">
        <v>2006928815.7999997</v>
      </c>
      <c r="P39" s="432">
        <f>+O39/O41</f>
        <v>0.4780988278998165</v>
      </c>
    </row>
    <row r="40" spans="2:16" ht="12" customHeight="1" x14ac:dyDescent="0.25">
      <c r="B40" s="164"/>
      <c r="I40" s="174"/>
      <c r="N40" s="430" t="s">
        <v>76</v>
      </c>
      <c r="O40" s="431">
        <v>2190799140.6059985</v>
      </c>
      <c r="P40" s="432">
        <f>+O40/O41</f>
        <v>0.5219011721001835</v>
      </c>
    </row>
    <row r="41" spans="2:16" ht="12" customHeight="1" x14ac:dyDescent="0.2">
      <c r="B41" s="164"/>
      <c r="I41" s="174"/>
      <c r="N41" s="436"/>
      <c r="O41" s="431">
        <f>SUM(O39:O40)</f>
        <v>4197727956.4059982</v>
      </c>
      <c r="P41" s="432">
        <v>1</v>
      </c>
    </row>
    <row r="42" spans="2:16" ht="12" customHeight="1" x14ac:dyDescent="0.2">
      <c r="B42" s="164"/>
      <c r="I42" s="174"/>
      <c r="N42" s="436"/>
      <c r="O42" s="436"/>
      <c r="P42" s="437"/>
    </row>
    <row r="43" spans="2:16" ht="12" customHeight="1" x14ac:dyDescent="0.2">
      <c r="B43" s="164"/>
      <c r="I43" s="174"/>
      <c r="N43" s="436" t="s">
        <v>13</v>
      </c>
      <c r="O43" s="436"/>
      <c r="P43" s="437"/>
    </row>
    <row r="44" spans="2:16" ht="12" customHeight="1" x14ac:dyDescent="0.25">
      <c r="B44" s="164"/>
      <c r="I44" s="174"/>
      <c r="N44" s="430" t="s">
        <v>75</v>
      </c>
      <c r="O44" s="431">
        <v>2033106687.2699997</v>
      </c>
      <c r="P44" s="432">
        <f>+O44/O46</f>
        <v>0.47858074488001368</v>
      </c>
    </row>
    <row r="45" spans="2:16" ht="12" customHeight="1" x14ac:dyDescent="0.25">
      <c r="B45" s="164"/>
      <c r="I45" s="174"/>
      <c r="M45" s="2"/>
      <c r="N45" s="430" t="s">
        <v>76</v>
      </c>
      <c r="O45" s="431">
        <v>2215093243.5059986</v>
      </c>
      <c r="P45" s="432">
        <f>+O45/O46</f>
        <v>0.52141925511998632</v>
      </c>
    </row>
    <row r="46" spans="2:16" ht="12" customHeight="1" x14ac:dyDescent="0.2">
      <c r="B46" s="164"/>
      <c r="I46" s="174"/>
      <c r="N46" s="436"/>
      <c r="O46" s="431">
        <f>SUM(O44:O45)</f>
        <v>4248199930.7759981</v>
      </c>
      <c r="P46" s="432">
        <v>1</v>
      </c>
    </row>
    <row r="47" spans="2:16" ht="12" customHeight="1" x14ac:dyDescent="0.2">
      <c r="B47" s="164"/>
      <c r="I47" s="174"/>
      <c r="N47" s="42"/>
      <c r="O47" s="42"/>
    </row>
    <row r="48" spans="2:16" ht="12" customHeight="1" x14ac:dyDescent="0.2">
      <c r="B48" s="164"/>
      <c r="I48" s="174"/>
      <c r="N48" s="42"/>
      <c r="O48" s="42"/>
    </row>
    <row r="49" spans="2:15" ht="12" customHeight="1" x14ac:dyDescent="0.2">
      <c r="B49" s="164"/>
      <c r="I49" s="174"/>
      <c r="N49" s="42"/>
      <c r="O49" s="42"/>
    </row>
    <row r="50" spans="2:15" ht="12" customHeight="1" x14ac:dyDescent="0.2">
      <c r="B50" s="164"/>
      <c r="I50" s="174"/>
    </row>
    <row r="51" spans="2:15" ht="12" customHeight="1" x14ac:dyDescent="0.2">
      <c r="B51" s="164"/>
      <c r="I51" s="174"/>
    </row>
    <row r="52" spans="2:15" ht="12" customHeight="1" x14ac:dyDescent="0.2">
      <c r="B52" s="164"/>
      <c r="I52" s="174"/>
    </row>
    <row r="53" spans="2:15" ht="12" customHeight="1" x14ac:dyDescent="0.2">
      <c r="B53" s="164"/>
      <c r="I53" s="174"/>
    </row>
    <row r="54" spans="2:15" ht="12" customHeight="1" x14ac:dyDescent="0.2">
      <c r="B54" s="164"/>
      <c r="I54" s="174"/>
    </row>
    <row r="55" spans="2:15" ht="9.75" customHeight="1" x14ac:dyDescent="0.2">
      <c r="B55" s="164"/>
      <c r="I55" s="174"/>
    </row>
    <row r="56" spans="2:15" ht="9.75" customHeight="1" x14ac:dyDescent="0.2">
      <c r="B56" s="164"/>
      <c r="I56" s="174"/>
    </row>
    <row r="57" spans="2:15" ht="9.75" customHeight="1" x14ac:dyDescent="0.2">
      <c r="B57" s="164"/>
      <c r="I57" s="174"/>
    </row>
    <row r="58" spans="2:15" ht="9.75" customHeight="1" x14ac:dyDescent="0.2">
      <c r="B58" s="164"/>
      <c r="I58" s="174"/>
    </row>
    <row r="59" spans="2:15" s="4" customFormat="1" ht="14.25" x14ac:dyDescent="0.2">
      <c r="B59" s="187"/>
      <c r="G59" s="43"/>
      <c r="H59" s="43"/>
      <c r="I59" s="190"/>
      <c r="J59" s="43"/>
    </row>
    <row r="60" spans="2:15" x14ac:dyDescent="0.2">
      <c r="B60" s="164"/>
      <c r="I60" s="174"/>
    </row>
    <row r="61" spans="2:15" x14ac:dyDescent="0.2">
      <c r="B61" s="164"/>
      <c r="I61" s="174"/>
    </row>
    <row r="62" spans="2:15" x14ac:dyDescent="0.2">
      <c r="B62" s="164"/>
      <c r="I62" s="174"/>
    </row>
    <row r="63" spans="2:15" x14ac:dyDescent="0.2">
      <c r="B63" s="164"/>
      <c r="I63" s="174"/>
    </row>
    <row r="64" spans="2:15" x14ac:dyDescent="0.2">
      <c r="B64" s="164"/>
      <c r="I64" s="174"/>
    </row>
    <row r="65" spans="2:10" s="104" customFormat="1" ht="21.75" x14ac:dyDescent="0.6">
      <c r="B65" s="481" t="s">
        <v>81</v>
      </c>
      <c r="C65" s="482"/>
      <c r="D65" s="482"/>
      <c r="E65" s="482"/>
      <c r="F65" s="482"/>
      <c r="G65" s="482"/>
      <c r="H65" s="482"/>
      <c r="I65" s="483"/>
      <c r="J65" s="105"/>
    </row>
  </sheetData>
  <mergeCells count="3">
    <mergeCell ref="B65:I65"/>
    <mergeCell ref="C30:G30"/>
    <mergeCell ref="B1:F1"/>
  </mergeCells>
  <printOptions horizontalCentered="1" verticalCentered="1"/>
  <pageMargins left="0.67" right="0.66" top="0.5" bottom="0.5" header="0.51181102362204722" footer="0.51181102362204722"/>
  <pageSetup scale="55" orientation="landscape" blackAndWhite="1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EAFAA-C94C-44AC-B9DE-021B77F201C6}">
  <sheetPr>
    <pageSetUpPr fitToPage="1"/>
  </sheetPr>
  <dimension ref="B1:O60"/>
  <sheetViews>
    <sheetView showGridLines="0" zoomScale="50" zoomScaleNormal="50" workbookViewId="0">
      <selection activeCell="Q57" sqref="Q57"/>
    </sheetView>
  </sheetViews>
  <sheetFormatPr baseColWidth="10" defaultColWidth="11.42578125" defaultRowHeight="12.75" x14ac:dyDescent="0.25"/>
  <cols>
    <col min="1" max="1" width="4.28515625" style="53" customWidth="1"/>
    <col min="2" max="2" width="5.140625" style="53" customWidth="1"/>
    <col min="3" max="3" width="79.28515625" style="53" customWidth="1"/>
    <col min="4" max="4" width="27.85546875" style="53" customWidth="1"/>
    <col min="5" max="5" width="14.28515625" style="53" customWidth="1"/>
    <col min="6" max="6" width="21.85546875" style="53" customWidth="1"/>
    <col min="7" max="7" width="14" style="53" bestFit="1" customWidth="1"/>
    <col min="8" max="8" width="28" style="53" customWidth="1"/>
    <col min="9" max="9" width="14" style="53" bestFit="1" customWidth="1"/>
    <col min="10" max="10" width="27.28515625" style="53" customWidth="1"/>
    <col min="11" max="11" width="14" style="53" bestFit="1" customWidth="1"/>
    <col min="12" max="12" width="25.42578125" style="53" customWidth="1"/>
    <col min="13" max="13" width="14" style="53" bestFit="1" customWidth="1"/>
    <col min="14" max="14" width="20.28515625" style="53" customWidth="1"/>
    <col min="15" max="15" width="22.42578125" style="53" customWidth="1"/>
    <col min="16" max="16" width="4.140625" style="53" customWidth="1"/>
    <col min="17" max="16384" width="11.42578125" style="53"/>
  </cols>
  <sheetData>
    <row r="1" spans="2:15" ht="77.25" customHeight="1" x14ac:dyDescent="0.25">
      <c r="B1" s="491" t="s">
        <v>377</v>
      </c>
      <c r="C1" s="492"/>
      <c r="D1" s="492"/>
      <c r="E1" s="492"/>
      <c r="F1" s="492"/>
      <c r="G1" s="492"/>
      <c r="H1" s="492"/>
      <c r="I1" s="492"/>
      <c r="J1" s="492"/>
      <c r="K1" s="492"/>
      <c r="L1" s="492"/>
      <c r="M1" s="210"/>
    </row>
    <row r="2" spans="2:15" x14ac:dyDescent="0.25">
      <c r="C2" s="211"/>
      <c r="I2" s="212"/>
    </row>
    <row r="3" spans="2:15" ht="31.9" customHeight="1" x14ac:dyDescent="0.25">
      <c r="B3" s="488" t="s">
        <v>82</v>
      </c>
      <c r="C3" s="488"/>
      <c r="D3" s="489" t="s">
        <v>83</v>
      </c>
      <c r="E3" s="489" t="s">
        <v>84</v>
      </c>
      <c r="F3" s="489" t="s">
        <v>85</v>
      </c>
      <c r="G3" s="489" t="s">
        <v>84</v>
      </c>
      <c r="H3" s="489" t="s">
        <v>86</v>
      </c>
      <c r="I3" s="489" t="s">
        <v>84</v>
      </c>
      <c r="J3" s="489" t="s">
        <v>87</v>
      </c>
      <c r="K3" s="489" t="s">
        <v>84</v>
      </c>
      <c r="L3" s="489" t="s">
        <v>88</v>
      </c>
      <c r="M3" s="489" t="s">
        <v>84</v>
      </c>
      <c r="N3" s="489" t="s">
        <v>89</v>
      </c>
      <c r="O3" s="489" t="s">
        <v>90</v>
      </c>
    </row>
    <row r="4" spans="2:15" ht="27.6" customHeight="1" x14ac:dyDescent="0.25">
      <c r="B4" s="488"/>
      <c r="C4" s="488"/>
      <c r="D4" s="489"/>
      <c r="E4" s="489"/>
      <c r="F4" s="490"/>
      <c r="G4" s="489"/>
      <c r="H4" s="489"/>
      <c r="I4" s="489"/>
      <c r="J4" s="489"/>
      <c r="K4" s="489"/>
      <c r="L4" s="489" t="s">
        <v>91</v>
      </c>
      <c r="M4" s="489"/>
      <c r="N4" s="489" t="s">
        <v>92</v>
      </c>
      <c r="O4" s="489" t="s">
        <v>93</v>
      </c>
    </row>
    <row r="5" spans="2:15" ht="15.6" customHeight="1" x14ac:dyDescent="0.25">
      <c r="B5" s="488"/>
      <c r="C5" s="488"/>
      <c r="D5" s="489"/>
      <c r="E5" s="489"/>
      <c r="F5" s="490"/>
      <c r="G5" s="489"/>
      <c r="H5" s="489"/>
      <c r="I5" s="489"/>
      <c r="J5" s="489"/>
      <c r="K5" s="489"/>
      <c r="L5" s="489"/>
      <c r="M5" s="489"/>
      <c r="N5" s="489"/>
      <c r="O5" s="489"/>
    </row>
    <row r="6" spans="2:15" s="54" customFormat="1" ht="28.5" x14ac:dyDescent="0.25">
      <c r="B6" s="216">
        <v>1</v>
      </c>
      <c r="C6" s="217" t="s">
        <v>94</v>
      </c>
      <c r="D6" s="218">
        <v>15509009.779999999</v>
      </c>
      <c r="E6" s="219">
        <f t="shared" ref="E6:E31" si="0">D6/$D$52</f>
        <v>1.2639770758109688E-2</v>
      </c>
      <c r="F6" s="218">
        <v>1194</v>
      </c>
      <c r="G6" s="219">
        <f t="shared" ref="G6:G31" si="1">F6/$F$52</f>
        <v>9.9431334377667697E-4</v>
      </c>
      <c r="H6" s="218">
        <v>11169948.17</v>
      </c>
      <c r="I6" s="219">
        <f t="shared" ref="I6:I31" si="2">H6/$H$52</f>
        <v>9.618423828857043E-3</v>
      </c>
      <c r="J6" s="218">
        <v>4337867.6100000013</v>
      </c>
      <c r="K6" s="219">
        <f t="shared" ref="K6:K31" si="3">J6/$J$52</f>
        <v>6.7261581862973541E-2</v>
      </c>
      <c r="L6" s="218">
        <v>9072982.8900000006</v>
      </c>
      <c r="M6" s="219">
        <f t="shared" ref="M6:M31" si="4">L6/$L$52</f>
        <v>1.5335108481919085E-2</v>
      </c>
      <c r="N6" s="218">
        <v>174600.13</v>
      </c>
      <c r="O6" s="220">
        <v>61</v>
      </c>
    </row>
    <row r="7" spans="2:15" s="54" customFormat="1" ht="28.5" x14ac:dyDescent="0.25">
      <c r="B7" s="223">
        <v>2</v>
      </c>
      <c r="C7" s="221" t="s">
        <v>95</v>
      </c>
      <c r="D7" s="218">
        <v>2126703.77</v>
      </c>
      <c r="E7" s="219">
        <f t="shared" si="0"/>
        <v>1.7332536702551252E-3</v>
      </c>
      <c r="F7" s="222">
        <v>695</v>
      </c>
      <c r="G7" s="219">
        <f t="shared" si="1"/>
        <v>5.7876697983650792E-4</v>
      </c>
      <c r="H7" s="222">
        <v>2126008.77</v>
      </c>
      <c r="I7" s="219">
        <f t="shared" si="2"/>
        <v>1.8307026230119968E-3</v>
      </c>
      <c r="J7" s="222">
        <v>0</v>
      </c>
      <c r="K7" s="219">
        <f t="shared" si="3"/>
        <v>0</v>
      </c>
      <c r="L7" s="222">
        <v>462465.25</v>
      </c>
      <c r="M7" s="219">
        <f t="shared" si="4"/>
        <v>7.8165635974960265E-4</v>
      </c>
      <c r="N7" s="222">
        <v>566.88</v>
      </c>
      <c r="O7" s="224">
        <v>7</v>
      </c>
    </row>
    <row r="8" spans="2:15" s="54" customFormat="1" ht="28.5" x14ac:dyDescent="0.25">
      <c r="B8" s="223">
        <v>3</v>
      </c>
      <c r="C8" s="221" t="s">
        <v>96</v>
      </c>
      <c r="D8" s="218">
        <v>30437248.859999999</v>
      </c>
      <c r="E8" s="219">
        <f t="shared" si="0"/>
        <v>2.4806216099886643E-2</v>
      </c>
      <c r="F8" s="222">
        <v>221837.12</v>
      </c>
      <c r="G8" s="219">
        <f t="shared" si="1"/>
        <v>0.18473669058709208</v>
      </c>
      <c r="H8" s="222">
        <v>17561118.310000002</v>
      </c>
      <c r="I8" s="219">
        <f t="shared" si="2"/>
        <v>1.5121849828089378E-2</v>
      </c>
      <c r="J8" s="222">
        <v>12654293.429999998</v>
      </c>
      <c r="K8" s="219">
        <f t="shared" si="3"/>
        <v>0.19621340944059676</v>
      </c>
      <c r="L8" s="222">
        <v>21322693.16</v>
      </c>
      <c r="M8" s="219">
        <f t="shared" si="4"/>
        <v>3.6039505055792523E-2</v>
      </c>
      <c r="N8" s="222">
        <v>104630.49</v>
      </c>
      <c r="O8" s="224">
        <v>239</v>
      </c>
    </row>
    <row r="9" spans="2:15" s="54" customFormat="1" ht="28.5" x14ac:dyDescent="0.25">
      <c r="B9" s="223">
        <v>4</v>
      </c>
      <c r="C9" s="221" t="s">
        <v>97</v>
      </c>
      <c r="D9" s="218">
        <v>25966907.949999999</v>
      </c>
      <c r="E9" s="219">
        <f t="shared" si="0"/>
        <v>2.1162909072905103E-2</v>
      </c>
      <c r="F9" s="222">
        <v>235445.46000000002</v>
      </c>
      <c r="G9" s="219">
        <f t="shared" si="1"/>
        <v>0.19606914791426958</v>
      </c>
      <c r="H9" s="222">
        <v>15039553.629999999</v>
      </c>
      <c r="I9" s="219">
        <f t="shared" si="2"/>
        <v>1.2950534667536012E-2</v>
      </c>
      <c r="J9" s="222">
        <v>10691908.859999996</v>
      </c>
      <c r="K9" s="219">
        <f t="shared" si="3"/>
        <v>0.16578530460461463</v>
      </c>
      <c r="L9" s="222">
        <v>20494257.079999998</v>
      </c>
      <c r="M9" s="219">
        <f t="shared" si="4"/>
        <v>3.463928670300162E-2</v>
      </c>
      <c r="N9" s="222">
        <v>19697.12</v>
      </c>
      <c r="O9" s="224">
        <v>120</v>
      </c>
    </row>
    <row r="10" spans="2:15" s="54" customFormat="1" ht="28.5" x14ac:dyDescent="0.25">
      <c r="B10" s="223">
        <v>5</v>
      </c>
      <c r="C10" s="221" t="s">
        <v>98</v>
      </c>
      <c r="D10" s="218">
        <v>19600</v>
      </c>
      <c r="E10" s="219">
        <f t="shared" si="0"/>
        <v>1.5973908739062635E-5</v>
      </c>
      <c r="F10" s="222">
        <v>19600</v>
      </c>
      <c r="G10" s="219">
        <f t="shared" si="1"/>
        <v>1.6322061589633893E-2</v>
      </c>
      <c r="H10" s="222">
        <v>0</v>
      </c>
      <c r="I10" s="219">
        <f t="shared" si="2"/>
        <v>0</v>
      </c>
      <c r="J10" s="222">
        <v>0</v>
      </c>
      <c r="K10" s="219">
        <f t="shared" si="3"/>
        <v>0</v>
      </c>
      <c r="L10" s="222">
        <v>19600</v>
      </c>
      <c r="M10" s="219">
        <f t="shared" si="4"/>
        <v>3.3127818038419565E-5</v>
      </c>
      <c r="N10" s="222">
        <v>196</v>
      </c>
      <c r="O10" s="224">
        <v>1</v>
      </c>
    </row>
    <row r="11" spans="2:15" s="54" customFormat="1" ht="28.5" x14ac:dyDescent="0.25">
      <c r="B11" s="223">
        <v>6</v>
      </c>
      <c r="C11" s="221" t="s">
        <v>99</v>
      </c>
      <c r="D11" s="218">
        <v>29849354.890000001</v>
      </c>
      <c r="E11" s="219">
        <f t="shared" si="0"/>
        <v>2.4327085251671071E-2</v>
      </c>
      <c r="F11" s="222">
        <v>0</v>
      </c>
      <c r="G11" s="219">
        <f t="shared" si="1"/>
        <v>0</v>
      </c>
      <c r="H11" s="222">
        <v>29849354.890000004</v>
      </c>
      <c r="I11" s="219">
        <f t="shared" si="2"/>
        <v>2.570322995061727E-2</v>
      </c>
      <c r="J11" s="222">
        <v>0</v>
      </c>
      <c r="K11" s="219">
        <f t="shared" si="3"/>
        <v>0</v>
      </c>
      <c r="L11" s="222">
        <v>9237094.75</v>
      </c>
      <c r="M11" s="219">
        <f t="shared" si="4"/>
        <v>1.5612489493961258E-2</v>
      </c>
      <c r="N11" s="222">
        <v>5616.33</v>
      </c>
      <c r="O11" s="224">
        <v>24</v>
      </c>
    </row>
    <row r="12" spans="2:15" s="54" customFormat="1" ht="28.5" x14ac:dyDescent="0.25">
      <c r="B12" s="216">
        <v>7</v>
      </c>
      <c r="C12" s="221" t="s">
        <v>100</v>
      </c>
      <c r="D12" s="218">
        <v>345117.15</v>
      </c>
      <c r="E12" s="219">
        <f t="shared" si="0"/>
        <v>2.8126887032578523E-4</v>
      </c>
      <c r="F12" s="222">
        <v>16328.75</v>
      </c>
      <c r="G12" s="219">
        <f t="shared" si="1"/>
        <v>1.3597901182741552E-2</v>
      </c>
      <c r="H12" s="222">
        <v>250452.16999999998</v>
      </c>
      <c r="I12" s="219">
        <f t="shared" si="2"/>
        <v>2.1566394787639871E-4</v>
      </c>
      <c r="J12" s="222">
        <v>78336.23000000001</v>
      </c>
      <c r="K12" s="219">
        <f t="shared" si="3"/>
        <v>1.2146564212414319E-3</v>
      </c>
      <c r="L12" s="222">
        <v>217869.08</v>
      </c>
      <c r="M12" s="219">
        <f t="shared" si="4"/>
        <v>3.6824118563458539E-4</v>
      </c>
      <c r="N12" s="222">
        <v>3257.86</v>
      </c>
      <c r="O12" s="224">
        <v>12</v>
      </c>
    </row>
    <row r="13" spans="2:15" s="54" customFormat="1" ht="28.5" x14ac:dyDescent="0.25">
      <c r="B13" s="223">
        <v>8</v>
      </c>
      <c r="C13" s="221" t="s">
        <v>101</v>
      </c>
      <c r="D13" s="218">
        <v>20717738.199999999</v>
      </c>
      <c r="E13" s="219">
        <f t="shared" si="0"/>
        <v>1.6884860167683254E-2</v>
      </c>
      <c r="F13" s="222">
        <v>40459.699999999997</v>
      </c>
      <c r="G13" s="219">
        <f t="shared" si="1"/>
        <v>3.3693148739699509E-2</v>
      </c>
      <c r="H13" s="222">
        <v>20677278.5</v>
      </c>
      <c r="I13" s="219">
        <f t="shared" si="2"/>
        <v>1.7805170195370156E-2</v>
      </c>
      <c r="J13" s="222">
        <v>0</v>
      </c>
      <c r="K13" s="219">
        <f t="shared" si="3"/>
        <v>0</v>
      </c>
      <c r="L13" s="222">
        <v>16699477.01</v>
      </c>
      <c r="M13" s="219">
        <f t="shared" si="4"/>
        <v>2.8225369169594425E-2</v>
      </c>
      <c r="N13" s="222">
        <v>6792.6</v>
      </c>
      <c r="O13" s="224">
        <v>8</v>
      </c>
    </row>
    <row r="14" spans="2:15" s="54" customFormat="1" ht="28.5" x14ac:dyDescent="0.25">
      <c r="B14" s="223">
        <v>9</v>
      </c>
      <c r="C14" s="221" t="s">
        <v>102</v>
      </c>
      <c r="D14" s="218">
        <v>8036.06</v>
      </c>
      <c r="E14" s="219">
        <f t="shared" si="0"/>
        <v>6.5493514827363108E-6</v>
      </c>
      <c r="F14" s="222">
        <v>8036.06</v>
      </c>
      <c r="G14" s="219">
        <f t="shared" si="1"/>
        <v>6.6920952172445586E-3</v>
      </c>
      <c r="H14" s="222">
        <v>0</v>
      </c>
      <c r="I14" s="219">
        <f t="shared" si="2"/>
        <v>0</v>
      </c>
      <c r="J14" s="222">
        <v>0</v>
      </c>
      <c r="K14" s="219">
        <f t="shared" si="3"/>
        <v>0</v>
      </c>
      <c r="L14" s="222">
        <v>8036.06</v>
      </c>
      <c r="M14" s="219">
        <f t="shared" si="4"/>
        <v>1.3582506807439894E-5</v>
      </c>
      <c r="N14" s="222">
        <v>89.46</v>
      </c>
      <c r="O14" s="224">
        <v>1</v>
      </c>
    </row>
    <row r="15" spans="2:15" s="54" customFormat="1" ht="28.5" x14ac:dyDescent="0.25">
      <c r="B15" s="223">
        <v>10</v>
      </c>
      <c r="C15" s="221" t="s">
        <v>103</v>
      </c>
      <c r="D15" s="218">
        <v>10451451.529999999</v>
      </c>
      <c r="E15" s="219">
        <f t="shared" si="0"/>
        <v>8.5178843332120689E-3</v>
      </c>
      <c r="F15" s="222">
        <v>3295</v>
      </c>
      <c r="G15" s="219">
        <f t="shared" si="1"/>
        <v>2.7439384151961058E-3</v>
      </c>
      <c r="H15" s="222">
        <v>10418748.300000001</v>
      </c>
      <c r="I15" s="219">
        <f t="shared" si="2"/>
        <v>8.9715668676718513E-3</v>
      </c>
      <c r="J15" s="222">
        <v>29408.23</v>
      </c>
      <c r="K15" s="219">
        <f t="shared" si="3"/>
        <v>4.559945686286525E-4</v>
      </c>
      <c r="L15" s="222">
        <v>5693157.1200000001</v>
      </c>
      <c r="M15" s="219">
        <f t="shared" si="4"/>
        <v>9.6225445477292233E-3</v>
      </c>
      <c r="N15" s="222">
        <v>28628.75</v>
      </c>
      <c r="O15" s="224">
        <v>57</v>
      </c>
    </row>
    <row r="16" spans="2:15" s="54" customFormat="1" ht="28.5" x14ac:dyDescent="0.25">
      <c r="B16" s="223">
        <v>11</v>
      </c>
      <c r="C16" s="221" t="s">
        <v>104</v>
      </c>
      <c r="D16" s="218">
        <v>482860.07</v>
      </c>
      <c r="E16" s="219">
        <f t="shared" si="0"/>
        <v>3.935287087712957E-4</v>
      </c>
      <c r="F16" s="222">
        <v>88125.38</v>
      </c>
      <c r="G16" s="219">
        <f t="shared" si="1"/>
        <v>7.3387136733157707E-2</v>
      </c>
      <c r="H16" s="222">
        <v>372900.56</v>
      </c>
      <c r="I16" s="219">
        <f t="shared" si="2"/>
        <v>3.2110405326062812E-4</v>
      </c>
      <c r="J16" s="222">
        <v>21834.13</v>
      </c>
      <c r="K16" s="219">
        <f t="shared" si="3"/>
        <v>3.3855300678524078E-4</v>
      </c>
      <c r="L16" s="222">
        <v>250473.47</v>
      </c>
      <c r="M16" s="219">
        <f t="shared" si="4"/>
        <v>4.2334895600058885E-4</v>
      </c>
      <c r="N16" s="222">
        <v>1298.54</v>
      </c>
      <c r="O16" s="224">
        <v>22</v>
      </c>
    </row>
    <row r="17" spans="2:15" s="54" customFormat="1" ht="28.5" x14ac:dyDescent="0.25">
      <c r="B17" s="223">
        <v>12</v>
      </c>
      <c r="C17" s="221" t="s">
        <v>105</v>
      </c>
      <c r="D17" s="218">
        <v>8324085.5300000003</v>
      </c>
      <c r="E17" s="219">
        <f t="shared" si="0"/>
        <v>6.7840909485903994E-3</v>
      </c>
      <c r="F17" s="222">
        <v>0</v>
      </c>
      <c r="G17" s="219">
        <f t="shared" si="1"/>
        <v>0</v>
      </c>
      <c r="H17" s="222">
        <v>8202529.4700000007</v>
      </c>
      <c r="I17" s="219">
        <f t="shared" si="2"/>
        <v>7.0631845117281452E-3</v>
      </c>
      <c r="J17" s="222">
        <v>121556.06000000001</v>
      </c>
      <c r="K17" s="219">
        <f t="shared" si="3"/>
        <v>1.8848092232650047E-3</v>
      </c>
      <c r="L17" s="222">
        <v>3837758.47</v>
      </c>
      <c r="M17" s="219">
        <f t="shared" si="4"/>
        <v>6.4865594015083398E-3</v>
      </c>
      <c r="N17" s="222">
        <v>6094.34</v>
      </c>
      <c r="O17" s="224">
        <v>25</v>
      </c>
    </row>
    <row r="18" spans="2:15" s="54" customFormat="1" ht="28.5" x14ac:dyDescent="0.25">
      <c r="B18" s="216">
        <v>13</v>
      </c>
      <c r="C18" s="221" t="s">
        <v>106</v>
      </c>
      <c r="D18" s="218">
        <v>28338856.710000001</v>
      </c>
      <c r="E18" s="219">
        <f t="shared" si="0"/>
        <v>2.3096036268107797E-2</v>
      </c>
      <c r="F18" s="222">
        <v>67007.3</v>
      </c>
      <c r="G18" s="219">
        <f t="shared" si="1"/>
        <v>5.5800881507912001E-2</v>
      </c>
      <c r="H18" s="222">
        <v>27766849.409999996</v>
      </c>
      <c r="I18" s="219">
        <f t="shared" si="2"/>
        <v>2.3909987938415752E-2</v>
      </c>
      <c r="J18" s="222">
        <v>505000</v>
      </c>
      <c r="K18" s="219">
        <f t="shared" si="3"/>
        <v>7.8303677969558012E-3</v>
      </c>
      <c r="L18" s="222">
        <v>20267340.07</v>
      </c>
      <c r="M18" s="219">
        <f t="shared" si="4"/>
        <v>3.4255752753149467E-2</v>
      </c>
      <c r="N18" s="222">
        <v>44955.69</v>
      </c>
      <c r="O18" s="224">
        <v>18</v>
      </c>
    </row>
    <row r="19" spans="2:15" s="54" customFormat="1" ht="28.5" x14ac:dyDescent="0.25">
      <c r="B19" s="223">
        <v>14</v>
      </c>
      <c r="C19" s="221" t="s">
        <v>107</v>
      </c>
      <c r="D19" s="218">
        <v>14353690.52</v>
      </c>
      <c r="E19" s="219">
        <f t="shared" si="0"/>
        <v>1.1698190940572882E-2</v>
      </c>
      <c r="F19" s="222">
        <v>0</v>
      </c>
      <c r="G19" s="219">
        <f t="shared" si="1"/>
        <v>0</v>
      </c>
      <c r="H19" s="222">
        <v>13116069.880000001</v>
      </c>
      <c r="I19" s="219">
        <f t="shared" si="2"/>
        <v>1.129422600308683E-2</v>
      </c>
      <c r="J19" s="222">
        <v>1237620.6399999999</v>
      </c>
      <c r="K19" s="219">
        <f t="shared" si="3"/>
        <v>1.9190148127334314E-2</v>
      </c>
      <c r="L19" s="222">
        <v>4273839.87</v>
      </c>
      <c r="M19" s="219">
        <f t="shared" si="4"/>
        <v>7.2236219152399346E-3</v>
      </c>
      <c r="N19" s="222">
        <v>7254.73</v>
      </c>
      <c r="O19" s="224">
        <v>47</v>
      </c>
    </row>
    <row r="20" spans="2:15" s="54" customFormat="1" ht="28.5" x14ac:dyDescent="0.25">
      <c r="B20" s="223">
        <v>15</v>
      </c>
      <c r="C20" s="221" t="s">
        <v>108</v>
      </c>
      <c r="D20" s="218">
        <v>2328</v>
      </c>
      <c r="E20" s="219">
        <f t="shared" si="0"/>
        <v>1.8973091604356028E-6</v>
      </c>
      <c r="F20" s="222">
        <v>2328</v>
      </c>
      <c r="G20" s="219">
        <f t="shared" si="1"/>
        <v>1.9386611928912092E-3</v>
      </c>
      <c r="H20" s="222">
        <v>0</v>
      </c>
      <c r="I20" s="219">
        <f t="shared" si="2"/>
        <v>0</v>
      </c>
      <c r="J20" s="222">
        <v>0</v>
      </c>
      <c r="K20" s="219">
        <f t="shared" si="3"/>
        <v>0</v>
      </c>
      <c r="L20" s="222">
        <v>2328</v>
      </c>
      <c r="M20" s="219">
        <f t="shared" si="4"/>
        <v>3.9347734894612627E-6</v>
      </c>
      <c r="N20" s="222">
        <v>8.15</v>
      </c>
      <c r="O20" s="224">
        <v>1</v>
      </c>
    </row>
    <row r="21" spans="2:15" s="54" customFormat="1" ht="28.5" x14ac:dyDescent="0.25">
      <c r="B21" s="223">
        <v>16</v>
      </c>
      <c r="C21" s="221" t="s">
        <v>109</v>
      </c>
      <c r="D21" s="218">
        <v>24215359.32</v>
      </c>
      <c r="E21" s="219">
        <f t="shared" si="0"/>
        <v>1.9735405094963767E-2</v>
      </c>
      <c r="F21" s="222">
        <v>66780</v>
      </c>
      <c r="G21" s="219">
        <f t="shared" si="1"/>
        <v>5.5611595558966907E-2</v>
      </c>
      <c r="H21" s="222">
        <v>21197718.939999998</v>
      </c>
      <c r="I21" s="219">
        <f t="shared" si="2"/>
        <v>1.8253320594406146E-2</v>
      </c>
      <c r="J21" s="222">
        <v>2950860.38</v>
      </c>
      <c r="K21" s="219">
        <f t="shared" si="3"/>
        <v>4.5755093253197543E-2</v>
      </c>
      <c r="L21" s="222">
        <v>12606850.449999999</v>
      </c>
      <c r="M21" s="219">
        <f t="shared" si="4"/>
        <v>2.1308033048222843E-2</v>
      </c>
      <c r="N21" s="222">
        <v>14705.4</v>
      </c>
      <c r="O21" s="224">
        <v>51</v>
      </c>
    </row>
    <row r="22" spans="2:15" s="54" customFormat="1" ht="28.5" x14ac:dyDescent="0.25">
      <c r="B22" s="223">
        <v>17</v>
      </c>
      <c r="C22" s="221" t="s">
        <v>110</v>
      </c>
      <c r="D22" s="218">
        <v>1492026.04</v>
      </c>
      <c r="E22" s="219">
        <f t="shared" si="0"/>
        <v>1.2159942754727049E-3</v>
      </c>
      <c r="F22" s="222">
        <v>243.6</v>
      </c>
      <c r="G22" s="219">
        <f t="shared" si="1"/>
        <v>2.0285990832830694E-4</v>
      </c>
      <c r="H22" s="222">
        <v>1491782.44</v>
      </c>
      <c r="I22" s="219">
        <f t="shared" si="2"/>
        <v>1.2845713829634092E-3</v>
      </c>
      <c r="J22" s="222">
        <v>0</v>
      </c>
      <c r="K22" s="219">
        <f t="shared" si="3"/>
        <v>0</v>
      </c>
      <c r="L22" s="222">
        <v>1363584.2</v>
      </c>
      <c r="M22" s="219">
        <f t="shared" si="4"/>
        <v>2.3047229213093829E-3</v>
      </c>
      <c r="N22" s="222">
        <v>433.11</v>
      </c>
      <c r="O22" s="224">
        <v>4</v>
      </c>
    </row>
    <row r="23" spans="2:15" s="54" customFormat="1" ht="28.5" x14ac:dyDescent="0.25">
      <c r="B23" s="223">
        <v>18</v>
      </c>
      <c r="C23" s="221" t="s">
        <v>111</v>
      </c>
      <c r="D23" s="218">
        <v>102954896.78</v>
      </c>
      <c r="E23" s="219">
        <f t="shared" si="0"/>
        <v>8.3907761500170083E-2</v>
      </c>
      <c r="F23" s="222">
        <v>16670</v>
      </c>
      <c r="G23" s="219">
        <f t="shared" si="1"/>
        <v>1.38820799336325E-2</v>
      </c>
      <c r="H23" s="222">
        <v>93746480.88000001</v>
      </c>
      <c r="I23" s="219">
        <f t="shared" si="2"/>
        <v>8.0724939081582445E-2</v>
      </c>
      <c r="J23" s="222">
        <v>9191745.9000000004</v>
      </c>
      <c r="K23" s="219">
        <f t="shared" si="3"/>
        <v>0.1425242595904169</v>
      </c>
      <c r="L23" s="222">
        <v>61239333.530000001</v>
      </c>
      <c r="M23" s="219">
        <f t="shared" si="4"/>
        <v>0.10350640295795541</v>
      </c>
      <c r="N23" s="222">
        <v>32411.77</v>
      </c>
      <c r="O23" s="224">
        <v>82</v>
      </c>
    </row>
    <row r="24" spans="2:15" s="54" customFormat="1" ht="28.5" x14ac:dyDescent="0.25">
      <c r="B24" s="216">
        <v>19</v>
      </c>
      <c r="C24" s="221" t="s">
        <v>112</v>
      </c>
      <c r="D24" s="218">
        <v>55269431.490000002</v>
      </c>
      <c r="E24" s="219">
        <f t="shared" si="0"/>
        <v>4.5044329320466051E-2</v>
      </c>
      <c r="F24" s="222">
        <v>210718.78</v>
      </c>
      <c r="G24" s="219">
        <f t="shared" si="1"/>
        <v>0.1754778012883936</v>
      </c>
      <c r="H24" s="222">
        <v>51473469.250000007</v>
      </c>
      <c r="I24" s="219">
        <f t="shared" si="2"/>
        <v>4.4323718933437124E-2</v>
      </c>
      <c r="J24" s="222">
        <v>3585243.46</v>
      </c>
      <c r="K24" s="219">
        <f t="shared" si="3"/>
        <v>5.5591633531545337E-2</v>
      </c>
      <c r="L24" s="222">
        <v>21131776.960000001</v>
      </c>
      <c r="M24" s="219">
        <f t="shared" si="4"/>
        <v>3.5716819487721783E-2</v>
      </c>
      <c r="N24" s="222">
        <v>35712.6</v>
      </c>
      <c r="O24" s="224">
        <v>261</v>
      </c>
    </row>
    <row r="25" spans="2:15" s="54" customFormat="1" ht="28.5" x14ac:dyDescent="0.25">
      <c r="B25" s="223">
        <v>20</v>
      </c>
      <c r="C25" s="221" t="s">
        <v>113</v>
      </c>
      <c r="D25" s="218">
        <v>7304504.5700000003</v>
      </c>
      <c r="E25" s="219">
        <f t="shared" si="0"/>
        <v>5.9531372135329568E-3</v>
      </c>
      <c r="F25" s="222">
        <v>496.85</v>
      </c>
      <c r="G25" s="219">
        <f t="shared" si="1"/>
        <v>4.137559337147755E-4</v>
      </c>
      <c r="H25" s="222">
        <v>6267455.4500000002</v>
      </c>
      <c r="I25" s="219">
        <f t="shared" si="2"/>
        <v>5.3968954850199587E-3</v>
      </c>
      <c r="J25" s="222">
        <v>1036552.27</v>
      </c>
      <c r="K25" s="219">
        <f t="shared" si="3"/>
        <v>1.6072446564097891E-2</v>
      </c>
      <c r="L25" s="222">
        <v>4972734.28</v>
      </c>
      <c r="M25" s="219">
        <f t="shared" si="4"/>
        <v>8.4048896112883329E-3</v>
      </c>
      <c r="N25" s="222">
        <v>2543.88</v>
      </c>
      <c r="O25" s="224">
        <v>12</v>
      </c>
    </row>
    <row r="26" spans="2:15" s="54" customFormat="1" ht="28.5" x14ac:dyDescent="0.25">
      <c r="B26" s="223">
        <v>21</v>
      </c>
      <c r="C26" s="221" t="s">
        <v>114</v>
      </c>
      <c r="D26" s="218">
        <v>46392474.57</v>
      </c>
      <c r="E26" s="219">
        <f t="shared" si="0"/>
        <v>3.7809650763288981E-2</v>
      </c>
      <c r="F26" s="222">
        <v>29359</v>
      </c>
      <c r="G26" s="219">
        <f t="shared" si="1"/>
        <v>2.4448949296431707E-2</v>
      </c>
      <c r="H26" s="222">
        <v>39721527.740000002</v>
      </c>
      <c r="I26" s="219">
        <f t="shared" si="2"/>
        <v>3.420414160552207E-2</v>
      </c>
      <c r="J26" s="222">
        <v>6641587.8299999991</v>
      </c>
      <c r="K26" s="219">
        <f t="shared" si="3"/>
        <v>0.10298232765284268</v>
      </c>
      <c r="L26" s="222">
        <v>34250179.539999999</v>
      </c>
      <c r="M26" s="219">
        <f t="shared" si="4"/>
        <v>5.7889475284914317E-2</v>
      </c>
      <c r="N26" s="222">
        <v>9239.92</v>
      </c>
      <c r="O26" s="224">
        <v>58</v>
      </c>
    </row>
    <row r="27" spans="2:15" s="54" customFormat="1" ht="28.5" x14ac:dyDescent="0.25">
      <c r="B27" s="223">
        <v>22</v>
      </c>
      <c r="C27" s="221" t="s">
        <v>115</v>
      </c>
      <c r="D27" s="218">
        <v>7148664.4699999997</v>
      </c>
      <c r="E27" s="219">
        <f t="shared" si="0"/>
        <v>5.8261282576509976E-3</v>
      </c>
      <c r="F27" s="222">
        <v>65753.259999999995</v>
      </c>
      <c r="G27" s="219">
        <f t="shared" si="1"/>
        <v>5.4756569359143394E-2</v>
      </c>
      <c r="H27" s="222">
        <v>3627228.2699999996</v>
      </c>
      <c r="I27" s="219">
        <f t="shared" si="2"/>
        <v>3.1234002426773935E-3</v>
      </c>
      <c r="J27" s="222">
        <v>3455682.9400000009</v>
      </c>
      <c r="K27" s="219">
        <f t="shared" si="3"/>
        <v>5.3582709722506047E-2</v>
      </c>
      <c r="L27" s="222">
        <v>7097640.96</v>
      </c>
      <c r="M27" s="219">
        <f t="shared" si="4"/>
        <v>1.1996395827801711E-2</v>
      </c>
      <c r="N27" s="222">
        <v>18291.05</v>
      </c>
      <c r="O27" s="224">
        <v>129</v>
      </c>
    </row>
    <row r="28" spans="2:15" s="54" customFormat="1" ht="28.5" x14ac:dyDescent="0.25">
      <c r="B28" s="223">
        <v>23</v>
      </c>
      <c r="C28" s="221" t="s">
        <v>116</v>
      </c>
      <c r="D28" s="218">
        <v>300606152.75</v>
      </c>
      <c r="E28" s="219">
        <f t="shared" si="0"/>
        <v>0.24499261481781748</v>
      </c>
      <c r="F28" s="222">
        <v>76513.19</v>
      </c>
      <c r="G28" s="219">
        <f t="shared" si="1"/>
        <v>6.3716989775477559E-2</v>
      </c>
      <c r="H28" s="222">
        <v>295576513.06999993</v>
      </c>
      <c r="I28" s="219">
        <f t="shared" si="2"/>
        <v>0.2545204447947732</v>
      </c>
      <c r="J28" s="222">
        <v>4953126.49</v>
      </c>
      <c r="K28" s="219">
        <f t="shared" si="3"/>
        <v>7.6801588438702426E-2</v>
      </c>
      <c r="L28" s="222">
        <v>124588482.39</v>
      </c>
      <c r="M28" s="219">
        <f t="shared" si="4"/>
        <v>0.21057880481116123</v>
      </c>
      <c r="N28" s="222">
        <v>54129.26</v>
      </c>
      <c r="O28" s="224">
        <v>175</v>
      </c>
    </row>
    <row r="29" spans="2:15" s="54" customFormat="1" ht="28.5" x14ac:dyDescent="0.25">
      <c r="B29" s="223">
        <v>24</v>
      </c>
      <c r="C29" s="221" t="s">
        <v>117</v>
      </c>
      <c r="D29" s="218">
        <v>11615793.210000001</v>
      </c>
      <c r="E29" s="219">
        <f t="shared" si="0"/>
        <v>9.466817381038951E-3</v>
      </c>
      <c r="F29" s="222">
        <v>0</v>
      </c>
      <c r="G29" s="219">
        <f t="shared" si="1"/>
        <v>0</v>
      </c>
      <c r="H29" s="222">
        <v>8615917.0499999989</v>
      </c>
      <c r="I29" s="219">
        <f t="shared" si="2"/>
        <v>7.4191518707087852E-3</v>
      </c>
      <c r="J29" s="222">
        <v>2999876.16</v>
      </c>
      <c r="K29" s="219">
        <f t="shared" si="3"/>
        <v>4.6515116194295901E-2</v>
      </c>
      <c r="L29" s="222">
        <v>7276956.8499999996</v>
      </c>
      <c r="M29" s="219">
        <f t="shared" si="4"/>
        <v>1.2299474612256672E-2</v>
      </c>
      <c r="N29" s="222">
        <v>36741.919999999998</v>
      </c>
      <c r="O29" s="224">
        <v>35</v>
      </c>
    </row>
    <row r="30" spans="2:15" s="54" customFormat="1" ht="28.5" x14ac:dyDescent="0.25">
      <c r="B30" s="216">
        <v>25</v>
      </c>
      <c r="C30" s="221" t="s">
        <v>118</v>
      </c>
      <c r="D30" s="218">
        <v>5848836.0700000003</v>
      </c>
      <c r="E30" s="219">
        <f t="shared" si="0"/>
        <v>4.7667741638733555E-3</v>
      </c>
      <c r="F30" s="222">
        <v>25363.97</v>
      </c>
      <c r="G30" s="219">
        <f t="shared" si="1"/>
        <v>2.1122055127429918E-2</v>
      </c>
      <c r="H30" s="222">
        <v>5823472.0999999996</v>
      </c>
      <c r="I30" s="219">
        <f t="shared" si="2"/>
        <v>5.0145821592764081E-3</v>
      </c>
      <c r="J30" s="222">
        <v>0</v>
      </c>
      <c r="K30" s="219">
        <f t="shared" si="3"/>
        <v>0</v>
      </c>
      <c r="L30" s="222">
        <v>1251258.81</v>
      </c>
      <c r="M30" s="219">
        <f t="shared" si="4"/>
        <v>2.1148711314617039E-3</v>
      </c>
      <c r="N30" s="222">
        <v>3428.71</v>
      </c>
      <c r="O30" s="224">
        <v>9</v>
      </c>
    </row>
    <row r="31" spans="2:15" s="54" customFormat="1" ht="28.5" x14ac:dyDescent="0.25">
      <c r="B31" s="223">
        <v>26</v>
      </c>
      <c r="C31" s="217" t="s">
        <v>119</v>
      </c>
      <c r="D31" s="218">
        <v>6515222.46</v>
      </c>
      <c r="E31" s="219">
        <f t="shared" si="0"/>
        <v>5.309875968914855E-3</v>
      </c>
      <c r="F31" s="218">
        <v>4578.28</v>
      </c>
      <c r="G31" s="219">
        <f t="shared" si="1"/>
        <v>3.8126004150300539E-3</v>
      </c>
      <c r="H31" s="218">
        <v>6510644.1799999997</v>
      </c>
      <c r="I31" s="219">
        <f t="shared" si="2"/>
        <v>5.606304896768507E-3</v>
      </c>
      <c r="J31" s="218">
        <v>0</v>
      </c>
      <c r="K31" s="219">
        <f t="shared" si="3"/>
        <v>0</v>
      </c>
      <c r="L31" s="218">
        <v>6515222.46</v>
      </c>
      <c r="M31" s="219">
        <f t="shared" si="4"/>
        <v>1.1011995108913483E-2</v>
      </c>
      <c r="N31" s="218">
        <v>3833.7</v>
      </c>
      <c r="O31" s="220">
        <v>28</v>
      </c>
    </row>
    <row r="32" spans="2:15" s="54" customFormat="1" ht="20.25" customHeight="1" x14ac:dyDescent="0.25">
      <c r="B32" s="238"/>
      <c r="C32" s="239"/>
      <c r="D32" s="240"/>
      <c r="E32" s="241"/>
      <c r="F32" s="240"/>
      <c r="G32" s="241"/>
      <c r="H32" s="240"/>
      <c r="I32" s="241"/>
      <c r="J32" s="240"/>
      <c r="K32" s="241"/>
      <c r="L32" s="240"/>
      <c r="M32" s="241"/>
      <c r="N32" s="242"/>
      <c r="O32" s="243"/>
    </row>
    <row r="33" spans="2:15" s="68" customFormat="1" ht="30.75" x14ac:dyDescent="0.25">
      <c r="B33" s="244" t="s">
        <v>120</v>
      </c>
      <c r="C33" s="245"/>
      <c r="D33" s="246">
        <f>SUM(D6:D32)</f>
        <v>756296350.75000012</v>
      </c>
      <c r="E33" s="247">
        <f>D33/$D$52</f>
        <v>0.61637800441666357</v>
      </c>
      <c r="F33" s="246">
        <f>SUM(F6:F31)</f>
        <v>1200828.7</v>
      </c>
      <c r="G33" s="247">
        <f>F33/$F$52</f>
        <v>1</v>
      </c>
      <c r="H33" s="246">
        <f>SUM(H6:H31)</f>
        <v>690603021.42999983</v>
      </c>
      <c r="I33" s="247">
        <f>H33/$H$52</f>
        <v>0.59467711546265678</v>
      </c>
      <c r="J33" s="246">
        <f>SUM(J6:J31)</f>
        <v>64492500.61999999</v>
      </c>
      <c r="K33" s="247">
        <f>J33/$J$52</f>
        <v>1</v>
      </c>
      <c r="L33" s="246">
        <f>SUM(L6:L31)</f>
        <v>394153392.71000004</v>
      </c>
      <c r="M33" s="247">
        <f>L33/$L$52</f>
        <v>0.66619601392462291</v>
      </c>
      <c r="N33" s="246">
        <f>SUM(N6:N31)</f>
        <v>615158.3899999999</v>
      </c>
      <c r="O33" s="248">
        <f>SUM(O6:O32)</f>
        <v>1487</v>
      </c>
    </row>
    <row r="34" spans="2:15" ht="15.75" x14ac:dyDescent="0.25">
      <c r="B34" s="213"/>
      <c r="C34" s="213"/>
      <c r="D34" s="59"/>
      <c r="E34" s="60"/>
      <c r="F34" s="59"/>
      <c r="G34" s="60"/>
      <c r="H34" s="59"/>
      <c r="I34" s="60"/>
      <c r="J34" s="59"/>
      <c r="K34" s="60"/>
      <c r="L34" s="59"/>
      <c r="M34" s="60"/>
      <c r="N34" s="61"/>
      <c r="O34" s="214"/>
    </row>
    <row r="35" spans="2:15" x14ac:dyDescent="0.25">
      <c r="B35" s="488" t="s">
        <v>121</v>
      </c>
      <c r="C35" s="488"/>
      <c r="D35" s="489" t="s">
        <v>83</v>
      </c>
      <c r="E35" s="489" t="s">
        <v>84</v>
      </c>
      <c r="F35" s="489" t="s">
        <v>85</v>
      </c>
      <c r="G35" s="489" t="s">
        <v>84</v>
      </c>
      <c r="H35" s="489" t="s">
        <v>86</v>
      </c>
      <c r="I35" s="489" t="s">
        <v>84</v>
      </c>
      <c r="J35" s="489" t="s">
        <v>87</v>
      </c>
      <c r="K35" s="489" t="s">
        <v>84</v>
      </c>
      <c r="L35" s="489" t="s">
        <v>88</v>
      </c>
      <c r="M35" s="489" t="s">
        <v>84</v>
      </c>
      <c r="N35" s="489" t="s">
        <v>89</v>
      </c>
      <c r="O35" s="489" t="s">
        <v>90</v>
      </c>
    </row>
    <row r="36" spans="2:15" ht="76.900000000000006" customHeight="1" x14ac:dyDescent="0.25">
      <c r="B36" s="488"/>
      <c r="C36" s="488"/>
      <c r="D36" s="489"/>
      <c r="E36" s="489"/>
      <c r="F36" s="490"/>
      <c r="G36" s="489"/>
      <c r="H36" s="489"/>
      <c r="I36" s="489"/>
      <c r="J36" s="489"/>
      <c r="K36" s="489"/>
      <c r="L36" s="489" t="s">
        <v>91</v>
      </c>
      <c r="M36" s="489"/>
      <c r="N36" s="489" t="s">
        <v>92</v>
      </c>
      <c r="O36" s="489" t="s">
        <v>93</v>
      </c>
    </row>
    <row r="37" spans="2:15" ht="15.6" customHeight="1" x14ac:dyDescent="0.25">
      <c r="B37" s="488"/>
      <c r="C37" s="488"/>
      <c r="D37" s="489"/>
      <c r="E37" s="489"/>
      <c r="F37" s="490"/>
      <c r="G37" s="489"/>
      <c r="H37" s="489"/>
      <c r="I37" s="489"/>
      <c r="J37" s="489"/>
      <c r="K37" s="489"/>
      <c r="L37" s="489"/>
      <c r="M37" s="489"/>
      <c r="N37" s="489"/>
      <c r="O37" s="489"/>
    </row>
    <row r="38" spans="2:15" s="54" customFormat="1" ht="28.5" x14ac:dyDescent="0.25">
      <c r="B38" s="216">
        <v>1</v>
      </c>
      <c r="C38" s="217" t="s">
        <v>235</v>
      </c>
      <c r="D38" s="218">
        <v>0</v>
      </c>
      <c r="E38" s="219">
        <f t="shared" ref="E38:E44" si="5">D38/$D$52</f>
        <v>0</v>
      </c>
      <c r="F38" s="218">
        <v>0</v>
      </c>
      <c r="G38" s="219">
        <f t="shared" ref="G38:G44" si="6">F38/$F$52</f>
        <v>0</v>
      </c>
      <c r="H38" s="218">
        <v>0</v>
      </c>
      <c r="I38" s="219">
        <f t="shared" ref="I38:I44" si="7">H38/$H$52</f>
        <v>0</v>
      </c>
      <c r="J38" s="218">
        <v>0</v>
      </c>
      <c r="K38" s="219">
        <f t="shared" ref="K38:K44" si="8">J38/$J$52</f>
        <v>0</v>
      </c>
      <c r="L38" s="218">
        <v>0</v>
      </c>
      <c r="M38" s="219">
        <f t="shared" ref="M38:M44" si="9">L38/$L$52</f>
        <v>0</v>
      </c>
      <c r="N38" s="218">
        <v>0</v>
      </c>
      <c r="O38" s="220">
        <v>0</v>
      </c>
    </row>
    <row r="39" spans="2:15" s="54" customFormat="1" ht="28.5" x14ac:dyDescent="0.25">
      <c r="B39" s="216">
        <v>2</v>
      </c>
      <c r="C39" s="217" t="s">
        <v>122</v>
      </c>
      <c r="D39" s="218">
        <v>48000000</v>
      </c>
      <c r="E39" s="219">
        <f t="shared" si="5"/>
        <v>3.9119776503826864E-2</v>
      </c>
      <c r="F39" s="218">
        <v>0</v>
      </c>
      <c r="G39" s="219">
        <f t="shared" si="6"/>
        <v>0</v>
      </c>
      <c r="H39" s="218">
        <v>48000000</v>
      </c>
      <c r="I39" s="219">
        <f t="shared" si="7"/>
        <v>4.1332720327666307E-2</v>
      </c>
      <c r="J39" s="218">
        <v>0</v>
      </c>
      <c r="K39" s="219">
        <f t="shared" si="8"/>
        <v>0</v>
      </c>
      <c r="L39" s="218">
        <v>7364383.5499999998</v>
      </c>
      <c r="M39" s="219">
        <f t="shared" si="9"/>
        <v>1.2447242765792361E-2</v>
      </c>
      <c r="N39" s="218">
        <v>0</v>
      </c>
      <c r="O39" s="220">
        <v>8</v>
      </c>
    </row>
    <row r="40" spans="2:15" s="54" customFormat="1" ht="28.5" x14ac:dyDescent="0.25">
      <c r="B40" s="223">
        <v>3</v>
      </c>
      <c r="C40" s="221" t="s">
        <v>123</v>
      </c>
      <c r="D40" s="218">
        <v>49710000</v>
      </c>
      <c r="E40" s="219">
        <f t="shared" si="5"/>
        <v>4.0513418541775696E-2</v>
      </c>
      <c r="F40" s="222">
        <v>0</v>
      </c>
      <c r="G40" s="219">
        <f t="shared" si="6"/>
        <v>0</v>
      </c>
      <c r="H40" s="222">
        <v>49710000</v>
      </c>
      <c r="I40" s="219">
        <f t="shared" si="7"/>
        <v>4.2805198489339419E-2</v>
      </c>
      <c r="J40" s="222">
        <v>0</v>
      </c>
      <c r="K40" s="219">
        <f t="shared" si="8"/>
        <v>0</v>
      </c>
      <c r="L40" s="222">
        <v>19244657.530000001</v>
      </c>
      <c r="M40" s="219">
        <f t="shared" si="9"/>
        <v>3.2527220044160247E-2</v>
      </c>
      <c r="N40" s="222">
        <v>0</v>
      </c>
      <c r="O40" s="224">
        <v>21</v>
      </c>
    </row>
    <row r="41" spans="2:15" s="54" customFormat="1" ht="28.5" x14ac:dyDescent="0.25">
      <c r="B41" s="216">
        <v>4</v>
      </c>
      <c r="C41" s="221" t="s">
        <v>124</v>
      </c>
      <c r="D41" s="218">
        <v>19763749.309999999</v>
      </c>
      <c r="E41" s="219">
        <f t="shared" si="5"/>
        <v>1.6107363664267963E-2</v>
      </c>
      <c r="F41" s="222">
        <v>0</v>
      </c>
      <c r="G41" s="219">
        <f t="shared" si="6"/>
        <v>0</v>
      </c>
      <c r="H41" s="222">
        <v>19763749.310000002</v>
      </c>
      <c r="I41" s="219">
        <f t="shared" si="7"/>
        <v>1.7018531726173711E-2</v>
      </c>
      <c r="J41" s="222">
        <v>0</v>
      </c>
      <c r="K41" s="219">
        <f t="shared" si="8"/>
        <v>0</v>
      </c>
      <c r="L41" s="222">
        <v>10740942.48</v>
      </c>
      <c r="M41" s="219">
        <f t="shared" si="9"/>
        <v>1.8154285104008721E-2</v>
      </c>
      <c r="N41" s="222">
        <v>0</v>
      </c>
      <c r="O41" s="224">
        <v>9</v>
      </c>
    </row>
    <row r="42" spans="2:15" s="54" customFormat="1" ht="28.5" x14ac:dyDescent="0.25">
      <c r="B42" s="223">
        <v>5</v>
      </c>
      <c r="C42" s="221" t="s">
        <v>125</v>
      </c>
      <c r="D42" s="218">
        <v>234470000</v>
      </c>
      <c r="E42" s="219">
        <f t="shared" si="5"/>
        <v>0.19109195826775593</v>
      </c>
      <c r="F42" s="222">
        <v>0</v>
      </c>
      <c r="G42" s="219">
        <f t="shared" si="6"/>
        <v>0</v>
      </c>
      <c r="H42" s="222">
        <v>234470000</v>
      </c>
      <c r="I42" s="219">
        <f t="shared" si="7"/>
        <v>0.20190172781724833</v>
      </c>
      <c r="J42" s="222">
        <v>0</v>
      </c>
      <c r="K42" s="219">
        <f t="shared" si="8"/>
        <v>0</v>
      </c>
      <c r="L42" s="222">
        <v>120883479.45</v>
      </c>
      <c r="M42" s="219">
        <f t="shared" si="9"/>
        <v>0.2043166281158485</v>
      </c>
      <c r="N42" s="222">
        <v>0</v>
      </c>
      <c r="O42" s="224">
        <v>30</v>
      </c>
    </row>
    <row r="43" spans="2:15" s="54" customFormat="1" ht="28.5" x14ac:dyDescent="0.25">
      <c r="B43" s="216">
        <v>6</v>
      </c>
      <c r="C43" s="221" t="s">
        <v>126</v>
      </c>
      <c r="D43" s="218">
        <v>16150000</v>
      </c>
      <c r="E43" s="219">
        <f t="shared" si="5"/>
        <v>1.316217480285008E-2</v>
      </c>
      <c r="F43" s="222">
        <v>0</v>
      </c>
      <c r="G43" s="219">
        <f t="shared" si="6"/>
        <v>0</v>
      </c>
      <c r="H43" s="222">
        <v>16150000</v>
      </c>
      <c r="I43" s="219">
        <f t="shared" si="7"/>
        <v>1.3906738193579394E-2</v>
      </c>
      <c r="J43" s="222">
        <v>0</v>
      </c>
      <c r="K43" s="219">
        <f t="shared" si="8"/>
        <v>0</v>
      </c>
      <c r="L43" s="222">
        <v>7392328.7599999998</v>
      </c>
      <c r="M43" s="219">
        <f t="shared" si="9"/>
        <v>1.2494475614359984E-2</v>
      </c>
      <c r="N43" s="222">
        <v>0</v>
      </c>
      <c r="O43" s="224">
        <v>10</v>
      </c>
    </row>
    <row r="44" spans="2:15" s="54" customFormat="1" ht="28.5" x14ac:dyDescent="0.25">
      <c r="B44" s="223">
        <v>7</v>
      </c>
      <c r="C44" s="221" t="s">
        <v>127</v>
      </c>
      <c r="D44" s="218">
        <v>102610774.94</v>
      </c>
      <c r="E44" s="219">
        <f t="shared" si="5"/>
        <v>8.3627303802859959E-2</v>
      </c>
      <c r="F44" s="222">
        <v>0</v>
      </c>
      <c r="G44" s="219">
        <f t="shared" si="6"/>
        <v>0</v>
      </c>
      <c r="H44" s="222">
        <v>102610774.93999995</v>
      </c>
      <c r="I44" s="219">
        <f t="shared" si="7"/>
        <v>8.8357967983336019E-2</v>
      </c>
      <c r="J44" s="222">
        <v>0</v>
      </c>
      <c r="K44" s="219">
        <f t="shared" si="8"/>
        <v>0</v>
      </c>
      <c r="L44" s="222">
        <v>31868595.559999999</v>
      </c>
      <c r="M44" s="219">
        <f t="shared" si="9"/>
        <v>5.3864134431207425E-2</v>
      </c>
      <c r="N44" s="222">
        <v>0</v>
      </c>
      <c r="O44" s="224">
        <v>21</v>
      </c>
    </row>
    <row r="45" spans="2:15" ht="17.25" x14ac:dyDescent="0.25">
      <c r="B45" s="225"/>
      <c r="C45" s="225"/>
      <c r="D45" s="226"/>
      <c r="E45" s="227"/>
      <c r="F45" s="226"/>
      <c r="G45" s="227"/>
      <c r="H45" s="226"/>
      <c r="I45" s="227"/>
      <c r="J45" s="226"/>
      <c r="K45" s="227"/>
      <c r="L45" s="226"/>
      <c r="M45" s="227" t="s">
        <v>128</v>
      </c>
      <c r="N45" s="226"/>
      <c r="O45" s="228"/>
    </row>
    <row r="46" spans="2:15" s="68" customFormat="1" ht="30.75" x14ac:dyDescent="0.25">
      <c r="B46" s="244" t="s">
        <v>129</v>
      </c>
      <c r="C46" s="245"/>
      <c r="D46" s="246">
        <f>SUM(D38:D45)</f>
        <v>470704524.25</v>
      </c>
      <c r="E46" s="247">
        <f t="shared" ref="E46" si="10">D46/$D$52</f>
        <v>0.38362199558333648</v>
      </c>
      <c r="F46" s="246">
        <f>SUM(F38:F44)</f>
        <v>0</v>
      </c>
      <c r="G46" s="247">
        <f t="shared" ref="G46" si="11">F46/$F$52</f>
        <v>0</v>
      </c>
      <c r="H46" s="246">
        <f>SUM(H38:H44)</f>
        <v>470704524.24999994</v>
      </c>
      <c r="I46" s="247">
        <f t="shared" ref="I46" si="12">H46/$H$52</f>
        <v>0.40532288453734316</v>
      </c>
      <c r="J46" s="246">
        <f>SUM(J38:J44)</f>
        <v>0</v>
      </c>
      <c r="K46" s="247">
        <f t="shared" ref="K46" si="13">J46/$J$52</f>
        <v>0</v>
      </c>
      <c r="L46" s="246">
        <f>SUM(L38:L44)</f>
        <v>197494387.32999998</v>
      </c>
      <c r="M46" s="247">
        <f t="shared" ref="M46" si="14">L46/$L$52</f>
        <v>0.3338039860753772</v>
      </c>
      <c r="N46" s="246">
        <f>SUM(N38:N44)</f>
        <v>0</v>
      </c>
      <c r="O46" s="248">
        <f>SUM(O38:O44)</f>
        <v>99</v>
      </c>
    </row>
    <row r="47" spans="2:15" ht="17.25" hidden="1" x14ac:dyDescent="0.25">
      <c r="B47" s="234"/>
      <c r="C47" s="234"/>
      <c r="D47" s="235"/>
      <c r="E47" s="236"/>
      <c r="F47" s="235"/>
      <c r="G47" s="236"/>
      <c r="H47" s="235"/>
      <c r="I47" s="236"/>
      <c r="J47" s="235"/>
      <c r="K47" s="236"/>
      <c r="L47" s="235"/>
      <c r="M47" s="236"/>
      <c r="N47" s="235"/>
      <c r="O47" s="237"/>
    </row>
    <row r="48" spans="2:15" ht="17.25" hidden="1" x14ac:dyDescent="0.25">
      <c r="B48" s="234"/>
      <c r="C48" s="234"/>
      <c r="D48" s="235"/>
      <c r="E48" s="236"/>
      <c r="F48" s="235"/>
      <c r="G48" s="236"/>
      <c r="H48" s="235"/>
      <c r="I48" s="236"/>
      <c r="J48" s="235"/>
      <c r="K48" s="236"/>
      <c r="L48" s="235"/>
      <c r="M48" s="236"/>
      <c r="N48" s="235"/>
      <c r="O48" s="237"/>
    </row>
    <row r="49" spans="2:15" ht="17.25" hidden="1" x14ac:dyDescent="0.25">
      <c r="B49" s="234" t="s">
        <v>130</v>
      </c>
      <c r="C49" s="234"/>
      <c r="D49" s="235">
        <v>0</v>
      </c>
      <c r="E49" s="236">
        <v>0</v>
      </c>
      <c r="F49" s="235">
        <v>0</v>
      </c>
      <c r="G49" s="236">
        <v>0</v>
      </c>
      <c r="H49" s="235">
        <v>0</v>
      </c>
      <c r="I49" s="236">
        <v>0</v>
      </c>
      <c r="J49" s="235">
        <v>0</v>
      </c>
      <c r="K49" s="236">
        <v>0</v>
      </c>
      <c r="L49" s="235">
        <v>0</v>
      </c>
      <c r="M49" s="236">
        <v>0</v>
      </c>
      <c r="N49" s="235">
        <v>0</v>
      </c>
      <c r="O49" s="237">
        <v>0</v>
      </c>
    </row>
    <row r="50" spans="2:15" ht="17.25" x14ac:dyDescent="0.25">
      <c r="B50" s="234"/>
      <c r="C50" s="234"/>
      <c r="D50" s="235"/>
      <c r="E50" s="236"/>
      <c r="F50" s="235"/>
      <c r="G50" s="236"/>
      <c r="H50" s="235"/>
      <c r="I50" s="236"/>
      <c r="J50" s="235"/>
      <c r="K50" s="236"/>
      <c r="L50" s="235"/>
      <c r="M50" s="236"/>
      <c r="N50" s="235"/>
      <c r="O50" s="237"/>
    </row>
    <row r="51" spans="2:15" ht="17.25" x14ac:dyDescent="0.25">
      <c r="B51" s="234"/>
      <c r="C51" s="234"/>
      <c r="D51" s="235"/>
      <c r="E51" s="236"/>
      <c r="F51" s="235"/>
      <c r="G51" s="236"/>
      <c r="H51" s="235"/>
      <c r="I51" s="236"/>
      <c r="J51" s="235"/>
      <c r="K51" s="236"/>
      <c r="L51" s="235"/>
      <c r="M51" s="236"/>
      <c r="N51" s="235"/>
      <c r="O51" s="237"/>
    </row>
    <row r="52" spans="2:15" s="68" customFormat="1" ht="30.75" x14ac:dyDescent="0.25">
      <c r="B52" s="244" t="s">
        <v>131</v>
      </c>
      <c r="C52" s="245"/>
      <c r="D52" s="246">
        <f>D33+D46</f>
        <v>1227000875</v>
      </c>
      <c r="E52" s="247">
        <f>E46+E33</f>
        <v>1</v>
      </c>
      <c r="F52" s="246">
        <f>F33+F46</f>
        <v>1200828.7</v>
      </c>
      <c r="G52" s="247">
        <f>G46+G33</f>
        <v>1</v>
      </c>
      <c r="H52" s="246">
        <f>H33+H46</f>
        <v>1161307545.6799998</v>
      </c>
      <c r="I52" s="247">
        <f>I46+I33</f>
        <v>1</v>
      </c>
      <c r="J52" s="246">
        <f>J33+J46</f>
        <v>64492500.61999999</v>
      </c>
      <c r="K52" s="247">
        <f>K46+K33</f>
        <v>1</v>
      </c>
      <c r="L52" s="246">
        <f>L33+L46</f>
        <v>591647780.03999996</v>
      </c>
      <c r="M52" s="247">
        <f>M46+M33</f>
        <v>1</v>
      </c>
      <c r="N52" s="246">
        <f>N33+N46</f>
        <v>615158.3899999999</v>
      </c>
      <c r="O52" s="248">
        <f>O33+O46</f>
        <v>1586</v>
      </c>
    </row>
    <row r="53" spans="2:15" ht="15.75" x14ac:dyDescent="0.25">
      <c r="B53" s="66"/>
      <c r="C53" s="66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</row>
    <row r="54" spans="2:15" ht="27.75" x14ac:dyDescent="0.25">
      <c r="B54" s="62"/>
      <c r="C54" s="63"/>
      <c r="D54" s="64"/>
      <c r="E54" s="64"/>
      <c r="F54" s="64"/>
      <c r="G54" s="63"/>
      <c r="H54" s="64"/>
      <c r="I54" s="63"/>
      <c r="J54" s="64"/>
      <c r="K54" s="63"/>
      <c r="L54" s="63"/>
      <c r="M54" s="63"/>
      <c r="N54" s="63"/>
      <c r="O54" s="63"/>
    </row>
    <row r="55" spans="2:15" x14ac:dyDescent="0.25">
      <c r="D55" s="65"/>
      <c r="E55" s="65"/>
      <c r="F55" s="65"/>
      <c r="H55" s="65"/>
      <c r="J55" s="65"/>
      <c r="L55" s="65"/>
    </row>
    <row r="56" spans="2:15" x14ac:dyDescent="0.25">
      <c r="D56" s="65"/>
      <c r="E56" s="65"/>
      <c r="F56" s="65"/>
      <c r="H56" s="65"/>
      <c r="J56" s="65"/>
      <c r="L56" s="65"/>
    </row>
    <row r="57" spans="2:15" ht="15.75" x14ac:dyDescent="0.25">
      <c r="B57" s="66"/>
      <c r="C57" s="66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</row>
    <row r="58" spans="2:15" ht="27.75" x14ac:dyDescent="0.25">
      <c r="B58" s="62"/>
      <c r="C58" s="63"/>
      <c r="D58" s="64"/>
      <c r="E58" s="64"/>
      <c r="F58" s="64"/>
      <c r="G58" s="63"/>
      <c r="H58" s="64"/>
      <c r="I58" s="63"/>
      <c r="J58" s="64"/>
      <c r="K58" s="63"/>
      <c r="L58" s="64"/>
      <c r="M58" s="63"/>
      <c r="N58" s="63"/>
      <c r="O58" s="63"/>
    </row>
    <row r="59" spans="2:15" x14ac:dyDescent="0.25">
      <c r="D59" s="65"/>
      <c r="E59" s="65"/>
      <c r="F59" s="65"/>
      <c r="H59" s="65"/>
      <c r="J59" s="65"/>
      <c r="L59" s="65"/>
    </row>
    <row r="60" spans="2:15" x14ac:dyDescent="0.25">
      <c r="D60" s="65"/>
      <c r="E60" s="65"/>
      <c r="F60" s="65"/>
      <c r="H60" s="65"/>
      <c r="J60" s="65"/>
      <c r="L60" s="65"/>
    </row>
  </sheetData>
  <mergeCells count="27">
    <mergeCell ref="B1:L1"/>
    <mergeCell ref="J3:J5"/>
    <mergeCell ref="K3:K5"/>
    <mergeCell ref="L3:L5"/>
    <mergeCell ref="M3:M5"/>
    <mergeCell ref="B3:C5"/>
    <mergeCell ref="D3:D5"/>
    <mergeCell ref="E3:E5"/>
    <mergeCell ref="F3:F5"/>
    <mergeCell ref="G3:G5"/>
    <mergeCell ref="H3:H5"/>
    <mergeCell ref="I3:I5"/>
    <mergeCell ref="O3:O5"/>
    <mergeCell ref="H35:H37"/>
    <mergeCell ref="I35:I37"/>
    <mergeCell ref="J35:J37"/>
    <mergeCell ref="K35:K37"/>
    <mergeCell ref="L35:L37"/>
    <mergeCell ref="N3:N5"/>
    <mergeCell ref="M35:M37"/>
    <mergeCell ref="N35:N37"/>
    <mergeCell ref="O35:O37"/>
    <mergeCell ref="B35:C37"/>
    <mergeCell ref="D35:D37"/>
    <mergeCell ref="E35:E37"/>
    <mergeCell ref="F35:F37"/>
    <mergeCell ref="G35:G37"/>
  </mergeCells>
  <printOptions horizontalCentered="1" verticalCentered="1"/>
  <pageMargins left="0.27559055118110237" right="0.19685039370078741" top="0.59055118110236227" bottom="0.59055118110236227" header="0" footer="0"/>
  <pageSetup scale="36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0BE26-6CDD-4C6B-8C6B-46B2FC0005E0}">
  <sheetPr>
    <pageSetUpPr fitToPage="1"/>
  </sheetPr>
  <dimension ref="B1:O60"/>
  <sheetViews>
    <sheetView showGridLines="0" zoomScale="51" zoomScaleNormal="51" workbookViewId="0">
      <selection activeCell="E52" sqref="E52"/>
    </sheetView>
  </sheetViews>
  <sheetFormatPr baseColWidth="10" defaultColWidth="11.42578125" defaultRowHeight="12.75" x14ac:dyDescent="0.25"/>
  <cols>
    <col min="1" max="1" width="4.85546875" style="53" customWidth="1"/>
    <col min="2" max="2" width="5.140625" style="53" customWidth="1"/>
    <col min="3" max="3" width="79.28515625" style="53" customWidth="1"/>
    <col min="4" max="4" width="27.5703125" style="53" customWidth="1"/>
    <col min="5" max="5" width="16.28515625" style="53" customWidth="1"/>
    <col min="6" max="6" width="26.5703125" style="53" customWidth="1"/>
    <col min="7" max="7" width="14" style="53" bestFit="1" customWidth="1"/>
    <col min="8" max="8" width="29.42578125" style="53" customWidth="1"/>
    <col min="9" max="9" width="15.42578125" style="53" customWidth="1"/>
    <col min="10" max="10" width="27.28515625" style="53" customWidth="1"/>
    <col min="11" max="11" width="14" style="53" bestFit="1" customWidth="1"/>
    <col min="12" max="12" width="27" style="53" customWidth="1"/>
    <col min="13" max="13" width="14" style="53" bestFit="1" customWidth="1"/>
    <col min="14" max="14" width="22.7109375" style="53" customWidth="1"/>
    <col min="15" max="15" width="22.42578125" style="53" customWidth="1"/>
    <col min="16" max="16" width="15.28515625" style="53" bestFit="1" customWidth="1"/>
    <col min="17" max="16384" width="11.42578125" style="53"/>
  </cols>
  <sheetData>
    <row r="1" spans="2:15" ht="95.25" customHeight="1" x14ac:dyDescent="0.25">
      <c r="B1" s="491" t="s">
        <v>378</v>
      </c>
      <c r="C1" s="492"/>
      <c r="D1" s="492"/>
      <c r="E1" s="492"/>
      <c r="F1" s="492"/>
      <c r="G1" s="492"/>
      <c r="H1" s="492"/>
      <c r="I1" s="492"/>
      <c r="J1" s="492"/>
      <c r="K1" s="492"/>
      <c r="L1" s="492"/>
      <c r="M1" s="210"/>
    </row>
    <row r="2" spans="2:15" x14ac:dyDescent="0.25">
      <c r="C2" s="211"/>
      <c r="I2" s="212"/>
    </row>
    <row r="3" spans="2:15" ht="31.9" customHeight="1" x14ac:dyDescent="0.25">
      <c r="B3" s="488" t="s">
        <v>82</v>
      </c>
      <c r="C3" s="488"/>
      <c r="D3" s="489" t="s">
        <v>83</v>
      </c>
      <c r="E3" s="489" t="s">
        <v>84</v>
      </c>
      <c r="F3" s="489" t="s">
        <v>85</v>
      </c>
      <c r="G3" s="489" t="s">
        <v>84</v>
      </c>
      <c r="H3" s="489" t="s">
        <v>86</v>
      </c>
      <c r="I3" s="489" t="s">
        <v>84</v>
      </c>
      <c r="J3" s="489" t="s">
        <v>87</v>
      </c>
      <c r="K3" s="489" t="s">
        <v>84</v>
      </c>
      <c r="L3" s="489" t="s">
        <v>88</v>
      </c>
      <c r="M3" s="489" t="s">
        <v>84</v>
      </c>
      <c r="N3" s="489" t="s">
        <v>89</v>
      </c>
      <c r="O3" s="489" t="s">
        <v>90</v>
      </c>
    </row>
    <row r="4" spans="2:15" ht="27.6" customHeight="1" x14ac:dyDescent="0.25">
      <c r="B4" s="488"/>
      <c r="C4" s="488"/>
      <c r="D4" s="489"/>
      <c r="E4" s="489"/>
      <c r="F4" s="490"/>
      <c r="G4" s="489"/>
      <c r="H4" s="489"/>
      <c r="I4" s="489"/>
      <c r="J4" s="489"/>
      <c r="K4" s="489"/>
      <c r="L4" s="489" t="s">
        <v>91</v>
      </c>
      <c r="M4" s="489"/>
      <c r="N4" s="489" t="s">
        <v>92</v>
      </c>
      <c r="O4" s="489" t="s">
        <v>93</v>
      </c>
    </row>
    <row r="5" spans="2:15" ht="15.6" customHeight="1" x14ac:dyDescent="0.25">
      <c r="B5" s="488"/>
      <c r="C5" s="488"/>
      <c r="D5" s="489"/>
      <c r="E5" s="489"/>
      <c r="F5" s="490"/>
      <c r="G5" s="489"/>
      <c r="H5" s="489"/>
      <c r="I5" s="489"/>
      <c r="J5" s="489"/>
      <c r="K5" s="489"/>
      <c r="L5" s="489"/>
      <c r="M5" s="489"/>
      <c r="N5" s="489"/>
      <c r="O5" s="489"/>
    </row>
    <row r="6" spans="2:15" s="54" customFormat="1" ht="28.5" x14ac:dyDescent="0.25">
      <c r="B6" s="216">
        <v>1</v>
      </c>
      <c r="C6" s="217" t="s">
        <v>94</v>
      </c>
      <c r="D6" s="218">
        <v>61160078.020000003</v>
      </c>
      <c r="E6" s="219">
        <f t="shared" ref="E6:E31" si="0">D6/$D$52</f>
        <v>1.1585739437231977E-2</v>
      </c>
      <c r="F6" s="218">
        <v>399011.07999999996</v>
      </c>
      <c r="G6" s="219">
        <f t="shared" ref="G6:G31" si="1">F6/$F$52</f>
        <v>8.1150186194501178E-3</v>
      </c>
      <c r="H6" s="218">
        <v>52161006.079999998</v>
      </c>
      <c r="I6" s="219">
        <f t="shared" ref="I6:I31" si="2">H6/$H$52</f>
        <v>1.1055778682976374E-2</v>
      </c>
      <c r="J6" s="218">
        <v>8600060.8599999994</v>
      </c>
      <c r="K6" s="219">
        <f t="shared" ref="K6:K31" si="3">J6/$J$52</f>
        <v>1.6805035253140289E-2</v>
      </c>
      <c r="L6" s="218">
        <v>33820873.899999999</v>
      </c>
      <c r="M6" s="219">
        <f t="shared" ref="M6:M31" si="4">L6/$L$52</f>
        <v>1.2808483318130658E-2</v>
      </c>
      <c r="N6" s="218">
        <v>398104.15</v>
      </c>
      <c r="O6" s="220">
        <v>316</v>
      </c>
    </row>
    <row r="7" spans="2:15" s="54" customFormat="1" ht="28.5" x14ac:dyDescent="0.25">
      <c r="B7" s="216">
        <v>2</v>
      </c>
      <c r="C7" s="217" t="s">
        <v>95</v>
      </c>
      <c r="D7" s="218">
        <v>9653855.7400000002</v>
      </c>
      <c r="E7" s="219">
        <f t="shared" si="0"/>
        <v>1.8287592297003138E-3</v>
      </c>
      <c r="F7" s="218">
        <v>26247.949999999997</v>
      </c>
      <c r="G7" s="219">
        <f t="shared" si="1"/>
        <v>5.3382628615825838E-4</v>
      </c>
      <c r="H7" s="218">
        <v>5500760.0800000001</v>
      </c>
      <c r="I7" s="219">
        <f t="shared" si="2"/>
        <v>1.1659128265156234E-3</v>
      </c>
      <c r="J7" s="218">
        <v>4126847.71</v>
      </c>
      <c r="K7" s="219">
        <f t="shared" si="3"/>
        <v>8.0641081941007654E-3</v>
      </c>
      <c r="L7" s="218">
        <v>6128057.6399999997</v>
      </c>
      <c r="M7" s="219">
        <f t="shared" si="4"/>
        <v>2.3207893529470012E-3</v>
      </c>
      <c r="N7" s="218">
        <v>9288.7099999999991</v>
      </c>
      <c r="O7" s="220">
        <v>24</v>
      </c>
    </row>
    <row r="8" spans="2:15" s="54" customFormat="1" ht="28.5" x14ac:dyDescent="0.25">
      <c r="B8" s="216">
        <v>3</v>
      </c>
      <c r="C8" s="217" t="s">
        <v>96</v>
      </c>
      <c r="D8" s="218">
        <v>127805539.39</v>
      </c>
      <c r="E8" s="219">
        <f t="shared" si="0"/>
        <v>2.4210591711855176E-2</v>
      </c>
      <c r="F8" s="218">
        <v>830266.57000000007</v>
      </c>
      <c r="G8" s="219">
        <f t="shared" si="1"/>
        <v>1.6885818495709408E-2</v>
      </c>
      <c r="H8" s="218">
        <v>77942322.020000011</v>
      </c>
      <c r="I8" s="219">
        <f t="shared" si="2"/>
        <v>1.6520253864903908E-2</v>
      </c>
      <c r="J8" s="218">
        <v>49032950.799999997</v>
      </c>
      <c r="K8" s="219">
        <f t="shared" si="3"/>
        <v>9.5813329716307766E-2</v>
      </c>
      <c r="L8" s="218">
        <v>87719661.950000003</v>
      </c>
      <c r="M8" s="219">
        <f t="shared" si="4"/>
        <v>3.322078045885845E-2</v>
      </c>
      <c r="N8" s="218">
        <v>486806.2</v>
      </c>
      <c r="O8" s="220">
        <v>1648</v>
      </c>
    </row>
    <row r="9" spans="2:15" s="54" customFormat="1" ht="28.5" x14ac:dyDescent="0.25">
      <c r="B9" s="216">
        <v>4</v>
      </c>
      <c r="C9" s="217" t="s">
        <v>97</v>
      </c>
      <c r="D9" s="218">
        <v>129338170.40000001</v>
      </c>
      <c r="E9" s="219">
        <f t="shared" si="0"/>
        <v>2.4500922661555326E-2</v>
      </c>
      <c r="F9" s="218">
        <v>310668.26</v>
      </c>
      <c r="G9" s="219">
        <f t="shared" si="1"/>
        <v>6.3183175624400472E-3</v>
      </c>
      <c r="H9" s="218">
        <v>109405880.84</v>
      </c>
      <c r="I9" s="219">
        <f t="shared" si="2"/>
        <v>2.3189108034611081E-2</v>
      </c>
      <c r="J9" s="218">
        <v>19621621.300000004</v>
      </c>
      <c r="K9" s="219">
        <f t="shared" si="3"/>
        <v>3.834182606822488E-2</v>
      </c>
      <c r="L9" s="218">
        <v>74778105.430000007</v>
      </c>
      <c r="M9" s="219">
        <f t="shared" si="4"/>
        <v>2.8319614649625322E-2</v>
      </c>
      <c r="N9" s="218">
        <v>141449.20000000001</v>
      </c>
      <c r="O9" s="220">
        <v>508</v>
      </c>
    </row>
    <row r="10" spans="2:15" s="54" customFormat="1" ht="28.5" x14ac:dyDescent="0.25">
      <c r="B10" s="216">
        <v>5</v>
      </c>
      <c r="C10" s="217" t="s">
        <v>98</v>
      </c>
      <c r="D10" s="218">
        <v>1704013.04</v>
      </c>
      <c r="E10" s="219">
        <f t="shared" si="0"/>
        <v>3.2279636845181304E-4</v>
      </c>
      <c r="F10" s="218">
        <v>40067.97</v>
      </c>
      <c r="G10" s="219">
        <f t="shared" si="1"/>
        <v>8.1489547256073387E-4</v>
      </c>
      <c r="H10" s="218">
        <v>252825.11000000002</v>
      </c>
      <c r="I10" s="219">
        <f t="shared" si="2"/>
        <v>5.3587510512587818E-5</v>
      </c>
      <c r="J10" s="218">
        <v>1411119.96</v>
      </c>
      <c r="K10" s="219">
        <f t="shared" si="3"/>
        <v>2.7574131230287497E-3</v>
      </c>
      <c r="L10" s="218">
        <v>1704013.04</v>
      </c>
      <c r="M10" s="219">
        <f t="shared" si="4"/>
        <v>6.4533585563905584E-4</v>
      </c>
      <c r="N10" s="218">
        <v>9862.8700000000008</v>
      </c>
      <c r="O10" s="220">
        <v>23</v>
      </c>
    </row>
    <row r="11" spans="2:15" s="54" customFormat="1" ht="28.5" x14ac:dyDescent="0.25">
      <c r="B11" s="216">
        <v>6</v>
      </c>
      <c r="C11" s="217" t="s">
        <v>99</v>
      </c>
      <c r="D11" s="218">
        <v>163694668.00999999</v>
      </c>
      <c r="E11" s="219">
        <f t="shared" si="0"/>
        <v>3.100917840895934E-2</v>
      </c>
      <c r="F11" s="218">
        <v>0</v>
      </c>
      <c r="G11" s="219">
        <f t="shared" si="1"/>
        <v>0</v>
      </c>
      <c r="H11" s="218">
        <v>156279495.21999994</v>
      </c>
      <c r="I11" s="219">
        <f t="shared" si="2"/>
        <v>3.3124198355945197E-2</v>
      </c>
      <c r="J11" s="218">
        <v>7415172.79</v>
      </c>
      <c r="K11" s="219">
        <f t="shared" si="3"/>
        <v>1.4489692825740844E-2</v>
      </c>
      <c r="L11" s="218">
        <v>73491543.25</v>
      </c>
      <c r="M11" s="219">
        <f t="shared" si="4"/>
        <v>2.7832373832933476E-2</v>
      </c>
      <c r="N11" s="218">
        <v>50139.82</v>
      </c>
      <c r="O11" s="220">
        <v>146</v>
      </c>
    </row>
    <row r="12" spans="2:15" s="54" customFormat="1" ht="28.5" x14ac:dyDescent="0.25">
      <c r="B12" s="216">
        <v>7</v>
      </c>
      <c r="C12" s="217" t="s">
        <v>100</v>
      </c>
      <c r="D12" s="218">
        <v>7116345.4699999997</v>
      </c>
      <c r="E12" s="219">
        <f t="shared" si="0"/>
        <v>1.3480709480747344E-3</v>
      </c>
      <c r="F12" s="218">
        <v>29482.35</v>
      </c>
      <c r="G12" s="219">
        <f t="shared" si="1"/>
        <v>5.9960695626583901E-4</v>
      </c>
      <c r="H12" s="218">
        <v>3979317.21</v>
      </c>
      <c r="I12" s="219">
        <f t="shared" si="2"/>
        <v>8.4343561770346554E-4</v>
      </c>
      <c r="J12" s="218">
        <v>3107545.91</v>
      </c>
      <c r="K12" s="219">
        <f t="shared" si="3"/>
        <v>6.0723312797930501E-3</v>
      </c>
      <c r="L12" s="218">
        <v>6863435.21</v>
      </c>
      <c r="M12" s="219">
        <f t="shared" si="4"/>
        <v>2.5992881098307634E-3</v>
      </c>
      <c r="N12" s="218">
        <v>23046.22</v>
      </c>
      <c r="O12" s="220">
        <v>77</v>
      </c>
    </row>
    <row r="13" spans="2:15" s="54" customFormat="1" ht="28.5" x14ac:dyDescent="0.25">
      <c r="B13" s="216">
        <v>8</v>
      </c>
      <c r="C13" s="217" t="s">
        <v>101</v>
      </c>
      <c r="D13" s="218">
        <v>87989586.760000005</v>
      </c>
      <c r="E13" s="219">
        <f t="shared" si="0"/>
        <v>1.6668134809404822E-2</v>
      </c>
      <c r="F13" s="218">
        <v>208702.05000000002</v>
      </c>
      <c r="G13" s="219">
        <f t="shared" si="1"/>
        <v>4.2445463460999873E-3</v>
      </c>
      <c r="H13" s="218">
        <v>87420887.920000002</v>
      </c>
      <c r="I13" s="219">
        <f t="shared" si="2"/>
        <v>1.8529281962668825E-2</v>
      </c>
      <c r="J13" s="218">
        <v>359996.79000000004</v>
      </c>
      <c r="K13" s="219">
        <f t="shared" si="3"/>
        <v>7.0345534124131089E-4</v>
      </c>
      <c r="L13" s="218">
        <v>31185260.460000001</v>
      </c>
      <c r="M13" s="219">
        <f t="shared" si="4"/>
        <v>1.1810336112381461E-2</v>
      </c>
      <c r="N13" s="218">
        <v>13272.12</v>
      </c>
      <c r="O13" s="220">
        <v>57</v>
      </c>
    </row>
    <row r="14" spans="2:15" s="54" customFormat="1" ht="28.5" x14ac:dyDescent="0.25">
      <c r="B14" s="216">
        <v>9</v>
      </c>
      <c r="C14" s="217" t="s">
        <v>102</v>
      </c>
      <c r="D14" s="218">
        <v>4186780.84</v>
      </c>
      <c r="E14" s="219">
        <f t="shared" si="0"/>
        <v>7.9311461762970501E-4</v>
      </c>
      <c r="F14" s="218">
        <v>230790.18</v>
      </c>
      <c r="G14" s="219">
        <f t="shared" si="1"/>
        <v>4.6937709295848231E-3</v>
      </c>
      <c r="H14" s="218">
        <v>3955990.6599999997</v>
      </c>
      <c r="I14" s="219">
        <f t="shared" si="2"/>
        <v>8.3849144208994583E-4</v>
      </c>
      <c r="J14" s="218">
        <v>0</v>
      </c>
      <c r="K14" s="219">
        <f t="shared" si="3"/>
        <v>0</v>
      </c>
      <c r="L14" s="218">
        <v>2075868.75</v>
      </c>
      <c r="M14" s="219">
        <f t="shared" si="4"/>
        <v>7.8616331244485502E-4</v>
      </c>
      <c r="N14" s="218">
        <v>8380.1</v>
      </c>
      <c r="O14" s="220">
        <v>32</v>
      </c>
    </row>
    <row r="15" spans="2:15" s="54" customFormat="1" ht="28.5" x14ac:dyDescent="0.25">
      <c r="B15" s="216">
        <v>10</v>
      </c>
      <c r="C15" s="217" t="s">
        <v>103</v>
      </c>
      <c r="D15" s="218">
        <v>58380351.640000001</v>
      </c>
      <c r="E15" s="219">
        <f t="shared" si="0"/>
        <v>1.1059167421824334E-2</v>
      </c>
      <c r="F15" s="218">
        <v>18126.2</v>
      </c>
      <c r="G15" s="219">
        <f t="shared" si="1"/>
        <v>3.686475335468798E-4</v>
      </c>
      <c r="H15" s="218">
        <v>48195780.030000001</v>
      </c>
      <c r="I15" s="219">
        <f t="shared" si="2"/>
        <v>1.0215329755102233E-2</v>
      </c>
      <c r="J15" s="218">
        <v>10166445.410000002</v>
      </c>
      <c r="K15" s="219">
        <f t="shared" si="3"/>
        <v>1.9865844706845052E-2</v>
      </c>
      <c r="L15" s="218">
        <v>43098193.049999997</v>
      </c>
      <c r="M15" s="219">
        <f t="shared" si="4"/>
        <v>1.632194627361476E-2</v>
      </c>
      <c r="N15" s="218">
        <v>190975.32</v>
      </c>
      <c r="O15" s="220">
        <v>241</v>
      </c>
    </row>
    <row r="16" spans="2:15" s="54" customFormat="1" ht="28.5" x14ac:dyDescent="0.25">
      <c r="B16" s="216">
        <v>11</v>
      </c>
      <c r="C16" s="217" t="s">
        <v>104</v>
      </c>
      <c r="D16" s="218">
        <v>9998248.3699999992</v>
      </c>
      <c r="E16" s="219">
        <f t="shared" si="0"/>
        <v>1.8939985721677685E-3</v>
      </c>
      <c r="F16" s="218">
        <v>508872.23</v>
      </c>
      <c r="G16" s="219">
        <f t="shared" si="1"/>
        <v>1.0349355765687266E-2</v>
      </c>
      <c r="H16" s="218">
        <v>3301190.36</v>
      </c>
      <c r="I16" s="219">
        <f t="shared" si="2"/>
        <v>6.9970333690571142E-4</v>
      </c>
      <c r="J16" s="218">
        <v>6188185.7799999984</v>
      </c>
      <c r="K16" s="219">
        <f t="shared" si="3"/>
        <v>1.2092086542034239E-2</v>
      </c>
      <c r="L16" s="218">
        <v>8957954.5099999998</v>
      </c>
      <c r="M16" s="219">
        <f t="shared" si="4"/>
        <v>3.392514671417414E-3</v>
      </c>
      <c r="N16" s="218">
        <v>105722.66</v>
      </c>
      <c r="O16" s="220">
        <v>226</v>
      </c>
    </row>
    <row r="17" spans="2:15" s="54" customFormat="1" ht="28.5" x14ac:dyDescent="0.25">
      <c r="B17" s="216">
        <v>12</v>
      </c>
      <c r="C17" s="217" t="s">
        <v>105</v>
      </c>
      <c r="D17" s="218">
        <v>57249636.130000003</v>
      </c>
      <c r="E17" s="219">
        <f t="shared" si="0"/>
        <v>1.0844972546660621E-2</v>
      </c>
      <c r="F17" s="218">
        <v>0</v>
      </c>
      <c r="G17" s="219">
        <f t="shared" si="1"/>
        <v>0</v>
      </c>
      <c r="H17" s="218">
        <v>30208446.940000005</v>
      </c>
      <c r="I17" s="219">
        <f t="shared" si="2"/>
        <v>6.4028271082971211E-3</v>
      </c>
      <c r="J17" s="218">
        <v>27041189.189999994</v>
      </c>
      <c r="K17" s="219">
        <f t="shared" si="3"/>
        <v>5.2840107183239865E-2</v>
      </c>
      <c r="L17" s="218">
        <v>44314886.990000002</v>
      </c>
      <c r="M17" s="219">
        <f t="shared" si="4"/>
        <v>1.6782726916948779E-2</v>
      </c>
      <c r="N17" s="218">
        <v>279503.51</v>
      </c>
      <c r="O17" s="220">
        <v>188</v>
      </c>
    </row>
    <row r="18" spans="2:15" s="54" customFormat="1" ht="28.5" x14ac:dyDescent="0.25">
      <c r="B18" s="216">
        <v>13</v>
      </c>
      <c r="C18" s="217" t="s">
        <v>106</v>
      </c>
      <c r="D18" s="218">
        <v>176448340.38</v>
      </c>
      <c r="E18" s="219">
        <f t="shared" si="0"/>
        <v>3.3425145322839432E-2</v>
      </c>
      <c r="F18" s="218">
        <v>167113.60000000001</v>
      </c>
      <c r="G18" s="219">
        <f t="shared" si="1"/>
        <v>3.3987276131864294E-3</v>
      </c>
      <c r="H18" s="218">
        <v>167207625.95999998</v>
      </c>
      <c r="I18" s="219">
        <f t="shared" si="2"/>
        <v>3.5440468764816713E-2</v>
      </c>
      <c r="J18" s="218">
        <v>9073600.8200000003</v>
      </c>
      <c r="K18" s="219">
        <f t="shared" si="3"/>
        <v>1.7730360765496098E-2</v>
      </c>
      <c r="L18" s="218">
        <v>100656698.28</v>
      </c>
      <c r="M18" s="219">
        <f t="shared" si="4"/>
        <v>3.8120234402857667E-2</v>
      </c>
      <c r="N18" s="218">
        <v>218795.51</v>
      </c>
      <c r="O18" s="220">
        <v>101</v>
      </c>
    </row>
    <row r="19" spans="2:15" s="54" customFormat="1" ht="28.5" x14ac:dyDescent="0.25">
      <c r="B19" s="216">
        <v>14</v>
      </c>
      <c r="C19" s="217" t="s">
        <v>107</v>
      </c>
      <c r="D19" s="218">
        <v>71284588.170000002</v>
      </c>
      <c r="E19" s="219">
        <f t="shared" si="0"/>
        <v>1.350365616207906E-2</v>
      </c>
      <c r="F19" s="218">
        <v>54985.58</v>
      </c>
      <c r="G19" s="219">
        <f t="shared" si="1"/>
        <v>1.1182872553345236E-3</v>
      </c>
      <c r="H19" s="218">
        <v>69375662.810000017</v>
      </c>
      <c r="I19" s="219">
        <f t="shared" si="2"/>
        <v>1.4704508820934058E-2</v>
      </c>
      <c r="J19" s="218">
        <v>1853939.7800000003</v>
      </c>
      <c r="K19" s="219">
        <f t="shared" si="3"/>
        <v>3.6227096374407699E-3</v>
      </c>
      <c r="L19" s="218">
        <v>48469452.25</v>
      </c>
      <c r="M19" s="219">
        <f t="shared" si="4"/>
        <v>1.8356124457891535E-2</v>
      </c>
      <c r="N19" s="218">
        <v>61495.69</v>
      </c>
      <c r="O19" s="220">
        <v>259</v>
      </c>
    </row>
    <row r="20" spans="2:15" s="54" customFormat="1" ht="28.5" x14ac:dyDescent="0.25">
      <c r="B20" s="216">
        <v>15</v>
      </c>
      <c r="C20" s="217" t="s">
        <v>108</v>
      </c>
      <c r="D20" s="218">
        <v>5469090.1299999999</v>
      </c>
      <c r="E20" s="219">
        <f t="shared" si="0"/>
        <v>1.0360263632135432E-3</v>
      </c>
      <c r="F20" s="218">
        <v>22119.47</v>
      </c>
      <c r="G20" s="219">
        <f t="shared" si="1"/>
        <v>4.4986197100684104E-4</v>
      </c>
      <c r="H20" s="218">
        <v>998000</v>
      </c>
      <c r="I20" s="219">
        <f t="shared" si="2"/>
        <v>2.1153094916704531E-4</v>
      </c>
      <c r="J20" s="218">
        <v>4448970.6599999983</v>
      </c>
      <c r="K20" s="219">
        <f t="shared" si="3"/>
        <v>8.6935557781025741E-3</v>
      </c>
      <c r="L20" s="218">
        <v>5469090.1299999999</v>
      </c>
      <c r="M20" s="219">
        <f t="shared" si="4"/>
        <v>2.0712282569214759E-3</v>
      </c>
      <c r="N20" s="218">
        <v>100120.59</v>
      </c>
      <c r="O20" s="220">
        <v>108</v>
      </c>
    </row>
    <row r="21" spans="2:15" s="54" customFormat="1" ht="28.5" x14ac:dyDescent="0.25">
      <c r="B21" s="216">
        <v>16</v>
      </c>
      <c r="C21" s="217" t="s">
        <v>109</v>
      </c>
      <c r="D21" s="218">
        <v>115597843.86</v>
      </c>
      <c r="E21" s="219">
        <f t="shared" si="0"/>
        <v>2.1898050849932293E-2</v>
      </c>
      <c r="F21" s="218">
        <v>407751.17999999993</v>
      </c>
      <c r="G21" s="219">
        <f t="shared" si="1"/>
        <v>8.2927732678570142E-3</v>
      </c>
      <c r="H21" s="218">
        <v>106734955.25999999</v>
      </c>
      <c r="I21" s="219">
        <f t="shared" si="2"/>
        <v>2.2622992380210333E-2</v>
      </c>
      <c r="J21" s="218">
        <v>8455137.4199999981</v>
      </c>
      <c r="K21" s="219">
        <f t="shared" si="3"/>
        <v>1.652184615042894E-2</v>
      </c>
      <c r="L21" s="218">
        <v>63839927.939999998</v>
      </c>
      <c r="M21" s="219">
        <f t="shared" si="4"/>
        <v>2.4177159184823823E-2</v>
      </c>
      <c r="N21" s="218">
        <v>203296.49</v>
      </c>
      <c r="O21" s="220">
        <v>454</v>
      </c>
    </row>
    <row r="22" spans="2:15" s="54" customFormat="1" ht="28.5" x14ac:dyDescent="0.25">
      <c r="B22" s="216">
        <v>17</v>
      </c>
      <c r="C22" s="217" t="s">
        <v>110</v>
      </c>
      <c r="D22" s="218">
        <v>12968347.859999999</v>
      </c>
      <c r="E22" s="219">
        <f t="shared" si="0"/>
        <v>2.4566335443230182E-3</v>
      </c>
      <c r="F22" s="218">
        <v>316378.19000000006</v>
      </c>
      <c r="G22" s="219">
        <f t="shared" si="1"/>
        <v>6.4344451353028284E-3</v>
      </c>
      <c r="H22" s="218">
        <v>10266228.209999999</v>
      </c>
      <c r="I22" s="219">
        <f t="shared" si="2"/>
        <v>2.1759769515298562E-3</v>
      </c>
      <c r="J22" s="218">
        <v>2385741.46</v>
      </c>
      <c r="K22" s="219">
        <f t="shared" si="3"/>
        <v>4.6618820486089424E-3</v>
      </c>
      <c r="L22" s="218">
        <v>7945211.4699999997</v>
      </c>
      <c r="M22" s="219">
        <f t="shared" si="4"/>
        <v>3.0089733598668298E-3</v>
      </c>
      <c r="N22" s="218">
        <v>31638.27</v>
      </c>
      <c r="O22" s="220">
        <v>97</v>
      </c>
    </row>
    <row r="23" spans="2:15" s="54" customFormat="1" ht="28.5" x14ac:dyDescent="0.25">
      <c r="B23" s="216">
        <v>18</v>
      </c>
      <c r="C23" s="217" t="s">
        <v>111</v>
      </c>
      <c r="D23" s="218">
        <v>406780117.36000001</v>
      </c>
      <c r="E23" s="219">
        <f t="shared" si="0"/>
        <v>7.7057593785908068E-2</v>
      </c>
      <c r="F23" s="218">
        <v>2524110.48</v>
      </c>
      <c r="G23" s="219">
        <f t="shared" si="1"/>
        <v>5.1334924189947749E-2</v>
      </c>
      <c r="H23" s="218">
        <v>342711639.44000006</v>
      </c>
      <c r="I23" s="219">
        <f t="shared" si="2"/>
        <v>7.2639397175688791E-2</v>
      </c>
      <c r="J23" s="218">
        <v>61544367.439999998</v>
      </c>
      <c r="K23" s="219">
        <f t="shared" si="3"/>
        <v>0.12026138899456804</v>
      </c>
      <c r="L23" s="218">
        <v>276914110.05000001</v>
      </c>
      <c r="M23" s="219">
        <f t="shared" si="4"/>
        <v>0.10487161773576828</v>
      </c>
      <c r="N23" s="218">
        <v>162107.20000000001</v>
      </c>
      <c r="O23" s="220">
        <v>362</v>
      </c>
    </row>
    <row r="24" spans="2:15" s="54" customFormat="1" ht="28.5" x14ac:dyDescent="0.25">
      <c r="B24" s="216">
        <v>19</v>
      </c>
      <c r="C24" s="217" t="s">
        <v>112</v>
      </c>
      <c r="D24" s="218">
        <v>277281325.99000001</v>
      </c>
      <c r="E24" s="219">
        <f t="shared" si="0"/>
        <v>5.2526244205898402E-2</v>
      </c>
      <c r="F24" s="218">
        <v>1503710.63</v>
      </c>
      <c r="G24" s="219">
        <f t="shared" si="1"/>
        <v>3.0582207794117064E-2</v>
      </c>
      <c r="H24" s="218">
        <v>254007629.38999996</v>
      </c>
      <c r="I24" s="219">
        <f t="shared" si="2"/>
        <v>5.383815124302381E-2</v>
      </c>
      <c r="J24" s="218">
        <v>21769985.969999991</v>
      </c>
      <c r="K24" s="219">
        <f t="shared" si="3"/>
        <v>4.253985961748407E-2</v>
      </c>
      <c r="L24" s="218">
        <v>109998660.3</v>
      </c>
      <c r="M24" s="219">
        <f t="shared" si="4"/>
        <v>4.1658178603991396E-2</v>
      </c>
      <c r="N24" s="218">
        <v>184293.82</v>
      </c>
      <c r="O24" s="220">
        <v>1176</v>
      </c>
    </row>
    <row r="25" spans="2:15" s="54" customFormat="1" ht="28.5" x14ac:dyDescent="0.25">
      <c r="B25" s="216">
        <v>20</v>
      </c>
      <c r="C25" s="217" t="s">
        <v>113</v>
      </c>
      <c r="D25" s="218">
        <v>36776835.229999997</v>
      </c>
      <c r="E25" s="219">
        <f t="shared" si="0"/>
        <v>6.9667476578669238E-3</v>
      </c>
      <c r="F25" s="218">
        <v>51940.039999999994</v>
      </c>
      <c r="G25" s="219">
        <f t="shared" si="1"/>
        <v>1.0563475873777337E-3</v>
      </c>
      <c r="H25" s="218">
        <v>34160304.359999999</v>
      </c>
      <c r="I25" s="219">
        <f t="shared" si="2"/>
        <v>7.2404424900861285E-3</v>
      </c>
      <c r="J25" s="218">
        <v>2564590.8300000005</v>
      </c>
      <c r="K25" s="219">
        <f t="shared" si="3"/>
        <v>5.0113644553941355E-3</v>
      </c>
      <c r="L25" s="218">
        <v>12576806.18</v>
      </c>
      <c r="M25" s="219">
        <f t="shared" si="4"/>
        <v>4.7630292649502642E-3</v>
      </c>
      <c r="N25" s="218">
        <v>32710.3</v>
      </c>
      <c r="O25" s="220">
        <v>71</v>
      </c>
    </row>
    <row r="26" spans="2:15" s="54" customFormat="1" ht="28.5" x14ac:dyDescent="0.25">
      <c r="B26" s="216">
        <v>21</v>
      </c>
      <c r="C26" s="217" t="s">
        <v>114</v>
      </c>
      <c r="D26" s="218">
        <v>332941931.42000002</v>
      </c>
      <c r="E26" s="219">
        <f t="shared" si="0"/>
        <v>6.3070201838190509E-2</v>
      </c>
      <c r="F26" s="218">
        <v>40309392.120000005</v>
      </c>
      <c r="G26" s="219">
        <f t="shared" si="1"/>
        <v>0.81980547405479554</v>
      </c>
      <c r="H26" s="218">
        <v>262641890.00999999</v>
      </c>
      <c r="I26" s="219">
        <f t="shared" si="2"/>
        <v>5.5668224734310635E-2</v>
      </c>
      <c r="J26" s="218">
        <v>29990649.289999999</v>
      </c>
      <c r="K26" s="219">
        <f t="shared" si="3"/>
        <v>5.860352929909577E-2</v>
      </c>
      <c r="L26" s="218">
        <v>249035124.05000001</v>
      </c>
      <c r="M26" s="219">
        <f t="shared" si="4"/>
        <v>9.4313418436624857E-2</v>
      </c>
      <c r="N26" s="218">
        <v>108356.77</v>
      </c>
      <c r="O26" s="220">
        <v>417</v>
      </c>
    </row>
    <row r="27" spans="2:15" s="54" customFormat="1" ht="28.5" x14ac:dyDescent="0.25">
      <c r="B27" s="216">
        <v>22</v>
      </c>
      <c r="C27" s="217" t="s">
        <v>115</v>
      </c>
      <c r="D27" s="218">
        <v>20746841.559999999</v>
      </c>
      <c r="E27" s="219">
        <f t="shared" si="0"/>
        <v>3.9301372437931265E-3</v>
      </c>
      <c r="F27" s="218">
        <v>743829.64999999991</v>
      </c>
      <c r="G27" s="219">
        <f t="shared" si="1"/>
        <v>1.5127879304627492E-2</v>
      </c>
      <c r="H27" s="218">
        <v>8125830.5099999998</v>
      </c>
      <c r="I27" s="219">
        <f t="shared" si="2"/>
        <v>1.7223092590689737E-3</v>
      </c>
      <c r="J27" s="218">
        <v>11877181.399999995</v>
      </c>
      <c r="K27" s="219">
        <f t="shared" si="3"/>
        <v>2.3208725540919257E-2</v>
      </c>
      <c r="L27" s="218">
        <v>20666502.920000002</v>
      </c>
      <c r="M27" s="219">
        <f t="shared" si="4"/>
        <v>7.8267214110904031E-3</v>
      </c>
      <c r="N27" s="218">
        <v>200546.06</v>
      </c>
      <c r="O27" s="220">
        <v>655</v>
      </c>
    </row>
    <row r="28" spans="2:15" s="54" customFormat="1" ht="28.5" x14ac:dyDescent="0.25">
      <c r="B28" s="216">
        <v>23</v>
      </c>
      <c r="C28" s="217" t="s">
        <v>116</v>
      </c>
      <c r="D28" s="218">
        <v>1110910706.1400001</v>
      </c>
      <c r="E28" s="219">
        <f t="shared" si="0"/>
        <v>0.21044319098416714</v>
      </c>
      <c r="F28" s="218">
        <v>370300.3</v>
      </c>
      <c r="G28" s="219">
        <f t="shared" si="1"/>
        <v>7.5311037209492143E-3</v>
      </c>
      <c r="H28" s="218">
        <v>969530512.00999963</v>
      </c>
      <c r="I28" s="219">
        <f t="shared" si="2"/>
        <v>0.20549670285760185</v>
      </c>
      <c r="J28" s="218">
        <v>141009893.82999998</v>
      </c>
      <c r="K28" s="219">
        <f t="shared" si="3"/>
        <v>0.2755417985326582</v>
      </c>
      <c r="L28" s="218">
        <v>526432240.19999999</v>
      </c>
      <c r="M28" s="219">
        <f t="shared" si="4"/>
        <v>0.19936795798549284</v>
      </c>
      <c r="N28" s="218">
        <v>356685.1</v>
      </c>
      <c r="O28" s="220">
        <v>1118</v>
      </c>
    </row>
    <row r="29" spans="2:15" s="54" customFormat="1" ht="28.5" x14ac:dyDescent="0.25">
      <c r="B29" s="216">
        <v>24</v>
      </c>
      <c r="C29" s="217" t="s">
        <v>117</v>
      </c>
      <c r="D29" s="218">
        <v>57228484.799999997</v>
      </c>
      <c r="E29" s="219">
        <f t="shared" si="0"/>
        <v>1.0840965785942448E-2</v>
      </c>
      <c r="F29" s="218">
        <v>0</v>
      </c>
      <c r="G29" s="219">
        <f t="shared" si="1"/>
        <v>0</v>
      </c>
      <c r="H29" s="218">
        <v>53761645.810000002</v>
      </c>
      <c r="I29" s="219">
        <f t="shared" si="2"/>
        <v>1.1395042051073953E-2</v>
      </c>
      <c r="J29" s="218">
        <v>3466838.9899999998</v>
      </c>
      <c r="K29" s="219">
        <f t="shared" si="3"/>
        <v>6.7744115294448353E-3</v>
      </c>
      <c r="L29" s="218">
        <v>29880885.649999999</v>
      </c>
      <c r="M29" s="219">
        <f t="shared" si="4"/>
        <v>1.1316349379694614E-2</v>
      </c>
      <c r="N29" s="218">
        <v>190164.33</v>
      </c>
      <c r="O29" s="220">
        <v>147</v>
      </c>
    </row>
    <row r="30" spans="2:15" s="54" customFormat="1" ht="28.5" x14ac:dyDescent="0.25">
      <c r="B30" s="216">
        <v>25</v>
      </c>
      <c r="C30" s="217" t="s">
        <v>118</v>
      </c>
      <c r="D30" s="218">
        <v>48750491.090000004</v>
      </c>
      <c r="E30" s="219">
        <f t="shared" si="0"/>
        <v>9.2349536738841331E-3</v>
      </c>
      <c r="F30" s="218">
        <v>51965.57</v>
      </c>
      <c r="G30" s="219">
        <f t="shared" si="1"/>
        <v>1.0568668121204517E-3</v>
      </c>
      <c r="H30" s="218">
        <v>48353914.340000004</v>
      </c>
      <c r="I30" s="219">
        <f t="shared" si="2"/>
        <v>1.024884709046313E-2</v>
      </c>
      <c r="J30" s="218">
        <v>344611.18000000005</v>
      </c>
      <c r="K30" s="219">
        <f t="shared" si="3"/>
        <v>6.7339093557603901E-4</v>
      </c>
      <c r="L30" s="218">
        <v>9659763.1400000006</v>
      </c>
      <c r="M30" s="219">
        <f t="shared" si="4"/>
        <v>3.6583003562123636E-3</v>
      </c>
      <c r="N30" s="218">
        <v>22395.39</v>
      </c>
      <c r="O30" s="220">
        <v>63</v>
      </c>
    </row>
    <row r="31" spans="2:15" s="54" customFormat="1" ht="28.5" x14ac:dyDescent="0.25">
      <c r="B31" s="216">
        <v>26</v>
      </c>
      <c r="C31" s="217" t="s">
        <v>119</v>
      </c>
      <c r="D31" s="218">
        <v>29102340.59</v>
      </c>
      <c r="E31" s="219">
        <f t="shared" si="0"/>
        <v>5.5129448163728804E-3</v>
      </c>
      <c r="F31" s="218">
        <v>43627.93</v>
      </c>
      <c r="G31" s="219">
        <f t="shared" si="1"/>
        <v>8.872973258739242E-4</v>
      </c>
      <c r="H31" s="218">
        <v>26548544.059999999</v>
      </c>
      <c r="I31" s="219">
        <f t="shared" si="2"/>
        <v>5.6270929098345916E-3</v>
      </c>
      <c r="J31" s="218">
        <v>2510168.5999999996</v>
      </c>
      <c r="K31" s="219">
        <f t="shared" si="3"/>
        <v>4.9050201505580742E-3</v>
      </c>
      <c r="L31" s="218">
        <v>23636262.43</v>
      </c>
      <c r="M31" s="219">
        <f t="shared" si="4"/>
        <v>8.9514148550021173E-3</v>
      </c>
      <c r="N31" s="218">
        <v>31250.77</v>
      </c>
      <c r="O31" s="215">
        <v>128</v>
      </c>
    </row>
    <row r="32" spans="2:15" s="54" customFormat="1" ht="28.5" x14ac:dyDescent="0.25">
      <c r="B32" s="238"/>
      <c r="C32" s="55"/>
      <c r="D32" s="56"/>
      <c r="E32" s="57"/>
      <c r="F32" s="56"/>
      <c r="G32" s="57"/>
      <c r="H32" s="56"/>
      <c r="I32" s="57"/>
      <c r="J32" s="56"/>
      <c r="K32" s="57"/>
      <c r="L32" s="56"/>
      <c r="M32" s="57"/>
      <c r="N32" s="58"/>
      <c r="O32" s="243"/>
    </row>
    <row r="33" spans="2:15" s="68" customFormat="1" ht="30.75" x14ac:dyDescent="0.25">
      <c r="B33" s="251" t="s">
        <v>120</v>
      </c>
      <c r="C33" s="252"/>
      <c r="D33" s="253">
        <f>SUM(D6:D32)</f>
        <v>3420564558.3900003</v>
      </c>
      <c r="E33" s="254">
        <f>D33/$D$52</f>
        <v>0.64796793896792693</v>
      </c>
      <c r="F33" s="253">
        <f>SUM(F6:F32)</f>
        <v>49169459.579999998</v>
      </c>
      <c r="G33" s="254">
        <f>F33/$F$52</f>
        <v>1</v>
      </c>
      <c r="H33" s="253">
        <f>SUM(H6:H32)</f>
        <v>2933028284.6399994</v>
      </c>
      <c r="I33" s="254">
        <f>H33/$H$52</f>
        <v>0.62166959617604189</v>
      </c>
      <c r="J33" s="253">
        <f>SUM(J6:J32)</f>
        <v>438366814.17000002</v>
      </c>
      <c r="K33" s="254">
        <f>J33/$J$52</f>
        <v>0.85659507366947263</v>
      </c>
      <c r="L33" s="253">
        <f>SUM(L6:L32)</f>
        <v>1899318589.1700003</v>
      </c>
      <c r="M33" s="254">
        <f>L33/$L$52</f>
        <v>0.71930106055596055</v>
      </c>
      <c r="N33" s="253">
        <f>SUM(N6:N32)</f>
        <v>3620407.1700000004</v>
      </c>
      <c r="O33" s="255">
        <f>SUM(O6:O31)</f>
        <v>8642</v>
      </c>
    </row>
    <row r="34" spans="2:15" ht="15.75" x14ac:dyDescent="0.25">
      <c r="B34" s="213"/>
      <c r="C34" s="213"/>
      <c r="D34" s="59"/>
      <c r="E34" s="60"/>
      <c r="F34" s="59"/>
      <c r="G34" s="60"/>
      <c r="H34" s="59"/>
      <c r="I34" s="60"/>
      <c r="J34" s="59"/>
      <c r="K34" s="60"/>
      <c r="L34" s="59"/>
      <c r="M34" s="60"/>
      <c r="N34" s="61"/>
      <c r="O34" s="214"/>
    </row>
    <row r="35" spans="2:15" ht="12.75" customHeight="1" x14ac:dyDescent="0.25">
      <c r="B35" s="488" t="s">
        <v>121</v>
      </c>
      <c r="C35" s="488"/>
      <c r="D35" s="489" t="s">
        <v>83</v>
      </c>
      <c r="E35" s="489" t="s">
        <v>84</v>
      </c>
      <c r="F35" s="489" t="s">
        <v>85</v>
      </c>
      <c r="G35" s="489" t="s">
        <v>84</v>
      </c>
      <c r="H35" s="489" t="s">
        <v>86</v>
      </c>
      <c r="I35" s="489" t="s">
        <v>84</v>
      </c>
      <c r="J35" s="489" t="s">
        <v>87</v>
      </c>
      <c r="K35" s="489" t="s">
        <v>84</v>
      </c>
      <c r="L35" s="489" t="s">
        <v>88</v>
      </c>
      <c r="M35" s="489" t="s">
        <v>84</v>
      </c>
      <c r="N35" s="489" t="s">
        <v>89</v>
      </c>
      <c r="O35" s="489" t="s">
        <v>90</v>
      </c>
    </row>
    <row r="36" spans="2:15" ht="76.900000000000006" customHeight="1" x14ac:dyDescent="0.25">
      <c r="B36" s="488"/>
      <c r="C36" s="488"/>
      <c r="D36" s="489"/>
      <c r="E36" s="489"/>
      <c r="F36" s="490"/>
      <c r="G36" s="489"/>
      <c r="H36" s="489"/>
      <c r="I36" s="489"/>
      <c r="J36" s="489"/>
      <c r="K36" s="489"/>
      <c r="L36" s="489" t="s">
        <v>91</v>
      </c>
      <c r="M36" s="489"/>
      <c r="N36" s="489" t="s">
        <v>92</v>
      </c>
      <c r="O36" s="489" t="s">
        <v>93</v>
      </c>
    </row>
    <row r="37" spans="2:15" ht="15.6" customHeight="1" x14ac:dyDescent="0.25">
      <c r="B37" s="488"/>
      <c r="C37" s="488"/>
      <c r="D37" s="489"/>
      <c r="E37" s="489"/>
      <c r="F37" s="490"/>
      <c r="G37" s="489"/>
      <c r="H37" s="489"/>
      <c r="I37" s="489"/>
      <c r="J37" s="489"/>
      <c r="K37" s="489"/>
      <c r="L37" s="489"/>
      <c r="M37" s="489"/>
      <c r="N37" s="489"/>
      <c r="O37" s="489"/>
    </row>
    <row r="38" spans="2:15" s="54" customFormat="1" ht="28.5" customHeight="1" x14ac:dyDescent="0.25">
      <c r="B38" s="264">
        <v>1</v>
      </c>
      <c r="C38" s="217" t="s">
        <v>235</v>
      </c>
      <c r="D38" s="218">
        <v>0</v>
      </c>
      <c r="E38" s="219">
        <f t="shared" ref="E38:E44" si="5">D38/$D$52</f>
        <v>0</v>
      </c>
      <c r="F38" s="218">
        <v>0</v>
      </c>
      <c r="G38" s="219">
        <f t="shared" ref="G38:G44" si="6">F38/$F$52</f>
        <v>0</v>
      </c>
      <c r="H38" s="218">
        <v>0</v>
      </c>
      <c r="I38" s="219">
        <f t="shared" ref="I38:I44" si="7">H38/$H$52</f>
        <v>0</v>
      </c>
      <c r="J38" s="218">
        <v>0</v>
      </c>
      <c r="K38" s="219">
        <f t="shared" ref="K38:K44" si="8">J38/$J$52</f>
        <v>0</v>
      </c>
      <c r="L38" s="218">
        <v>0</v>
      </c>
      <c r="M38" s="219">
        <f t="shared" ref="M38:M44" si="9">L38/$L$52</f>
        <v>0</v>
      </c>
      <c r="N38" s="218">
        <v>0</v>
      </c>
      <c r="O38" s="249">
        <v>0</v>
      </c>
    </row>
    <row r="39" spans="2:15" s="54" customFormat="1" ht="28.5" customHeight="1" x14ac:dyDescent="0.25">
      <c r="B39" s="264">
        <v>2</v>
      </c>
      <c r="C39" s="217" t="s">
        <v>122</v>
      </c>
      <c r="D39" s="218">
        <v>165500000</v>
      </c>
      <c r="E39" s="219">
        <f t="shared" si="5"/>
        <v>3.13511679340054E-2</v>
      </c>
      <c r="F39" s="218">
        <v>0</v>
      </c>
      <c r="G39" s="219">
        <f t="shared" si="6"/>
        <v>0</v>
      </c>
      <c r="H39" s="218">
        <v>165500000</v>
      </c>
      <c r="I39" s="219">
        <f t="shared" si="7"/>
        <v>3.5078529145436875E-2</v>
      </c>
      <c r="J39" s="218">
        <v>0</v>
      </c>
      <c r="K39" s="219">
        <f t="shared" si="8"/>
        <v>0</v>
      </c>
      <c r="L39" s="218">
        <v>22850684.899999999</v>
      </c>
      <c r="M39" s="219">
        <f t="shared" si="9"/>
        <v>8.6539046038520643E-3</v>
      </c>
      <c r="N39" s="218">
        <v>0</v>
      </c>
      <c r="O39" s="249">
        <v>27</v>
      </c>
    </row>
    <row r="40" spans="2:15" s="54" customFormat="1" ht="28.5" customHeight="1" x14ac:dyDescent="0.25">
      <c r="B40" s="267">
        <v>3</v>
      </c>
      <c r="C40" s="217" t="s">
        <v>123</v>
      </c>
      <c r="D40" s="218">
        <v>227073916.61000001</v>
      </c>
      <c r="E40" s="219">
        <f t="shared" si="5"/>
        <v>4.3015302072945308E-2</v>
      </c>
      <c r="F40" s="218">
        <v>0</v>
      </c>
      <c r="G40" s="219">
        <f t="shared" si="6"/>
        <v>0</v>
      </c>
      <c r="H40" s="218">
        <v>227073916.61000001</v>
      </c>
      <c r="I40" s="219">
        <f t="shared" si="7"/>
        <v>4.8129419951494785E-2</v>
      </c>
      <c r="J40" s="218">
        <v>0</v>
      </c>
      <c r="K40" s="219">
        <f t="shared" si="8"/>
        <v>0</v>
      </c>
      <c r="L40" s="218">
        <v>85372452.75</v>
      </c>
      <c r="M40" s="219">
        <f t="shared" si="9"/>
        <v>3.2331856359166189E-2</v>
      </c>
      <c r="N40" s="218">
        <v>0</v>
      </c>
      <c r="O40" s="250">
        <v>95</v>
      </c>
    </row>
    <row r="41" spans="2:15" s="54" customFormat="1" ht="28.5" x14ac:dyDescent="0.25">
      <c r="B41" s="264">
        <v>4</v>
      </c>
      <c r="C41" s="217" t="s">
        <v>124</v>
      </c>
      <c r="D41" s="218">
        <v>216549704.88999999</v>
      </c>
      <c r="E41" s="219">
        <f t="shared" si="5"/>
        <v>4.102166866504954E-2</v>
      </c>
      <c r="F41" s="218">
        <v>0</v>
      </c>
      <c r="G41" s="219">
        <f t="shared" si="6"/>
        <v>0</v>
      </c>
      <c r="H41" s="218">
        <v>161026824.26000005</v>
      </c>
      <c r="I41" s="219">
        <f t="shared" si="7"/>
        <v>3.4130417812698204E-2</v>
      </c>
      <c r="J41" s="218">
        <v>55522880.629999943</v>
      </c>
      <c r="K41" s="219">
        <f t="shared" si="8"/>
        <v>0.10849504224822999</v>
      </c>
      <c r="L41" s="218">
        <v>137777532.19</v>
      </c>
      <c r="M41" s="219">
        <f t="shared" si="9"/>
        <v>5.2178463155229844E-2</v>
      </c>
      <c r="N41" s="218">
        <v>0</v>
      </c>
      <c r="O41" s="250">
        <v>344</v>
      </c>
    </row>
    <row r="42" spans="2:15" s="54" customFormat="1" ht="28.5" x14ac:dyDescent="0.25">
      <c r="B42" s="267">
        <v>5</v>
      </c>
      <c r="C42" s="217" t="s">
        <v>125</v>
      </c>
      <c r="D42" s="218">
        <v>789139380.29999995</v>
      </c>
      <c r="E42" s="219">
        <f t="shared" si="5"/>
        <v>0.14948907090708308</v>
      </c>
      <c r="F42" s="218">
        <v>0</v>
      </c>
      <c r="G42" s="219">
        <f t="shared" si="6"/>
        <v>0</v>
      </c>
      <c r="H42" s="218">
        <v>772790000</v>
      </c>
      <c r="I42" s="219">
        <f t="shared" si="7"/>
        <v>0.16379659539759614</v>
      </c>
      <c r="J42" s="218">
        <v>16349380.300000001</v>
      </c>
      <c r="K42" s="219">
        <f t="shared" si="8"/>
        <v>3.1947670694564986E-2</v>
      </c>
      <c r="L42" s="218">
        <v>303079407.69</v>
      </c>
      <c r="M42" s="219">
        <f t="shared" si="9"/>
        <v>0.11478081698729511</v>
      </c>
      <c r="N42" s="218">
        <v>0</v>
      </c>
      <c r="O42" s="250">
        <v>483</v>
      </c>
    </row>
    <row r="43" spans="2:15" s="54" customFormat="1" ht="28.5" x14ac:dyDescent="0.25">
      <c r="B43" s="264">
        <v>6</v>
      </c>
      <c r="C43" s="217" t="s">
        <v>126</v>
      </c>
      <c r="D43" s="218">
        <v>84450000</v>
      </c>
      <c r="E43" s="219">
        <f t="shared" si="5"/>
        <v>1.599762013309218E-2</v>
      </c>
      <c r="F43" s="218">
        <v>0</v>
      </c>
      <c r="G43" s="219">
        <f t="shared" si="6"/>
        <v>0</v>
      </c>
      <c r="H43" s="218">
        <v>84450000</v>
      </c>
      <c r="I43" s="219">
        <f t="shared" si="7"/>
        <v>1.7899587832822621E-2</v>
      </c>
      <c r="J43" s="218">
        <v>0</v>
      </c>
      <c r="K43" s="219">
        <f t="shared" si="8"/>
        <v>0</v>
      </c>
      <c r="L43" s="218">
        <v>37004383.530000001</v>
      </c>
      <c r="M43" s="219">
        <f t="shared" si="9"/>
        <v>1.4014127208632356E-2</v>
      </c>
      <c r="N43" s="218">
        <v>0</v>
      </c>
      <c r="O43" s="250">
        <v>57</v>
      </c>
    </row>
    <row r="44" spans="2:15" s="54" customFormat="1" ht="28.5" x14ac:dyDescent="0.25">
      <c r="B44" s="267">
        <v>7</v>
      </c>
      <c r="C44" s="265" t="s">
        <v>127</v>
      </c>
      <c r="D44" s="218">
        <v>375632633.79000002</v>
      </c>
      <c r="E44" s="219">
        <f t="shared" si="5"/>
        <v>7.1157231319897526E-2</v>
      </c>
      <c r="F44" s="266">
        <v>0</v>
      </c>
      <c r="G44" s="219">
        <f t="shared" si="6"/>
        <v>0</v>
      </c>
      <c r="H44" s="266">
        <v>374116706.26999974</v>
      </c>
      <c r="I44" s="219">
        <f t="shared" si="7"/>
        <v>7.9295853683909553E-2</v>
      </c>
      <c r="J44" s="266">
        <v>1515927.52</v>
      </c>
      <c r="K44" s="219">
        <f t="shared" si="8"/>
        <v>2.962213387732413E-3</v>
      </c>
      <c r="L44" s="266">
        <v>155102703.65000001</v>
      </c>
      <c r="M44" s="219">
        <f t="shared" si="9"/>
        <v>5.8739771129863921E-2</v>
      </c>
      <c r="N44" s="266">
        <v>0</v>
      </c>
      <c r="O44" s="249">
        <v>138</v>
      </c>
    </row>
    <row r="45" spans="2:15" ht="15.75" x14ac:dyDescent="0.25">
      <c r="B45" s="256"/>
      <c r="C45" s="257"/>
      <c r="D45" s="59"/>
      <c r="E45" s="60"/>
      <c r="F45" s="59"/>
      <c r="G45" s="60"/>
      <c r="H45" s="59"/>
      <c r="I45" s="60"/>
      <c r="J45" s="59"/>
      <c r="K45" s="60"/>
      <c r="L45" s="59"/>
      <c r="M45" s="60" t="s">
        <v>128</v>
      </c>
      <c r="N45" s="59"/>
      <c r="O45" s="258"/>
    </row>
    <row r="46" spans="2:15" s="68" customFormat="1" ht="33.75" customHeight="1" x14ac:dyDescent="0.25">
      <c r="B46" s="251" t="s">
        <v>129</v>
      </c>
      <c r="C46" s="252"/>
      <c r="D46" s="253">
        <f>SUM(D38:D45)</f>
        <v>1858345635.5899999</v>
      </c>
      <c r="E46" s="254">
        <f t="shared" ref="E46" si="10">D46/$D$52</f>
        <v>0.35203206103207302</v>
      </c>
      <c r="F46" s="253">
        <f>SUM(F38:F44)</f>
        <v>0</v>
      </c>
      <c r="G46" s="254">
        <f>F46/$F$52</f>
        <v>0</v>
      </c>
      <c r="H46" s="253">
        <f>SUM(H38:H44)</f>
        <v>1784957447.1399999</v>
      </c>
      <c r="I46" s="254">
        <f>H46/$H$52</f>
        <v>0.37833040382395822</v>
      </c>
      <c r="J46" s="253">
        <f>SUM(J38:J44)</f>
        <v>73388188.449999943</v>
      </c>
      <c r="K46" s="254">
        <f>J46/$J$52</f>
        <v>0.1434049263305274</v>
      </c>
      <c r="L46" s="253">
        <f>SUM(L38:L44)</f>
        <v>741187164.70999992</v>
      </c>
      <c r="M46" s="254">
        <f t="shared" ref="M46" si="11">L46/$L$52</f>
        <v>0.28069893944403945</v>
      </c>
      <c r="N46" s="253">
        <f>SUM(N38:N44)</f>
        <v>0</v>
      </c>
      <c r="O46" s="255">
        <f>SUM(O38:O44)</f>
        <v>1144</v>
      </c>
    </row>
    <row r="47" spans="2:15" ht="15.75" hidden="1" customHeight="1" x14ac:dyDescent="0.25">
      <c r="B47" s="259"/>
      <c r="C47" s="259"/>
      <c r="D47" s="260"/>
      <c r="E47" s="261"/>
      <c r="F47" s="260"/>
      <c r="G47" s="261"/>
      <c r="H47" s="260"/>
      <c r="I47" s="261"/>
      <c r="J47" s="260"/>
      <c r="K47" s="261"/>
      <c r="L47" s="260"/>
      <c r="M47" s="261"/>
      <c r="N47" s="260"/>
      <c r="O47" s="262"/>
    </row>
    <row r="48" spans="2:15" ht="15.75" hidden="1" customHeight="1" x14ac:dyDescent="0.25">
      <c r="B48" s="259"/>
      <c r="C48" s="259"/>
      <c r="D48" s="260"/>
      <c r="E48" s="261"/>
      <c r="F48" s="260"/>
      <c r="G48" s="261"/>
      <c r="H48" s="260"/>
      <c r="I48" s="261"/>
      <c r="J48" s="260"/>
      <c r="K48" s="261"/>
      <c r="L48" s="260"/>
      <c r="M48" s="261"/>
      <c r="N48" s="260"/>
      <c r="O48" s="262"/>
    </row>
    <row r="49" spans="2:15" ht="15.75" hidden="1" customHeight="1" x14ac:dyDescent="0.25">
      <c r="B49" s="259" t="s">
        <v>130</v>
      </c>
      <c r="C49" s="259"/>
      <c r="D49" s="263">
        <v>0</v>
      </c>
      <c r="E49" s="261">
        <v>0</v>
      </c>
      <c r="F49" s="263">
        <v>0</v>
      </c>
      <c r="G49" s="261">
        <v>0</v>
      </c>
      <c r="H49" s="260">
        <v>0</v>
      </c>
      <c r="I49" s="261">
        <v>0</v>
      </c>
      <c r="J49" s="260">
        <v>0</v>
      </c>
      <c r="K49" s="261">
        <v>0</v>
      </c>
      <c r="L49" s="263">
        <v>0</v>
      </c>
      <c r="M49" s="261">
        <v>0</v>
      </c>
      <c r="N49" s="260">
        <v>0</v>
      </c>
      <c r="O49" s="262">
        <v>0</v>
      </c>
    </row>
    <row r="50" spans="2:15" ht="15.75" x14ac:dyDescent="0.25">
      <c r="B50" s="259"/>
      <c r="C50" s="259"/>
      <c r="D50" s="260"/>
      <c r="E50" s="261"/>
      <c r="F50" s="260"/>
      <c r="G50" s="261"/>
      <c r="H50" s="260"/>
      <c r="I50" s="261"/>
      <c r="J50" s="260"/>
      <c r="K50" s="261"/>
      <c r="L50" s="260"/>
      <c r="M50" s="261"/>
      <c r="N50" s="260"/>
      <c r="O50" s="262"/>
    </row>
    <row r="51" spans="2:15" ht="15.75" x14ac:dyDescent="0.25">
      <c r="B51" s="259"/>
      <c r="C51" s="259"/>
      <c r="D51" s="260"/>
      <c r="E51" s="261"/>
      <c r="F51" s="260"/>
      <c r="G51" s="261"/>
      <c r="H51" s="260"/>
      <c r="I51" s="261"/>
      <c r="J51" s="260"/>
      <c r="K51" s="261"/>
      <c r="L51" s="260"/>
      <c r="M51" s="261"/>
      <c r="N51" s="260"/>
      <c r="O51" s="262"/>
    </row>
    <row r="52" spans="2:15" s="68" customFormat="1" ht="30.75" x14ac:dyDescent="0.25">
      <c r="B52" s="229" t="s">
        <v>131</v>
      </c>
      <c r="C52" s="230"/>
      <c r="D52" s="231">
        <f>D33+D46</f>
        <v>5278910193.9800005</v>
      </c>
      <c r="E52" s="232">
        <f>E33+E46</f>
        <v>1</v>
      </c>
      <c r="F52" s="231">
        <f>F33+F46</f>
        <v>49169459.579999998</v>
      </c>
      <c r="G52" s="232">
        <f>F52/$F$52</f>
        <v>1</v>
      </c>
      <c r="H52" s="231">
        <f>H33+H46</f>
        <v>4717985731.7799988</v>
      </c>
      <c r="I52" s="232">
        <f>I33+I46</f>
        <v>1</v>
      </c>
      <c r="J52" s="231">
        <f>J33+J46</f>
        <v>511755002.61999995</v>
      </c>
      <c r="K52" s="232">
        <f>J52/$J$52</f>
        <v>1</v>
      </c>
      <c r="L52" s="231">
        <f>L33+L46</f>
        <v>2640505753.8800001</v>
      </c>
      <c r="M52" s="232">
        <f>M33+M46</f>
        <v>1</v>
      </c>
      <c r="N52" s="231">
        <f>N33+N46</f>
        <v>3620407.1700000004</v>
      </c>
      <c r="O52" s="233">
        <f>O46+O33</f>
        <v>9786</v>
      </c>
    </row>
    <row r="53" spans="2:15" ht="15.75" x14ac:dyDescent="0.25">
      <c r="B53" s="66"/>
      <c r="C53" s="66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</row>
    <row r="54" spans="2:15" ht="27.75" x14ac:dyDescent="0.25">
      <c r="B54" s="62"/>
      <c r="C54" s="63"/>
      <c r="D54" s="64"/>
      <c r="E54" s="64"/>
      <c r="F54" s="64"/>
      <c r="G54" s="63"/>
      <c r="H54" s="64"/>
      <c r="I54" s="63"/>
      <c r="J54" s="64"/>
      <c r="K54" s="63"/>
      <c r="L54" s="64"/>
      <c r="M54" s="63"/>
      <c r="N54" s="63"/>
      <c r="O54" s="63"/>
    </row>
    <row r="55" spans="2:15" x14ac:dyDescent="0.25">
      <c r="D55" s="65"/>
      <c r="E55" s="65"/>
      <c r="F55" s="65"/>
      <c r="H55" s="65"/>
      <c r="J55" s="65"/>
      <c r="L55" s="65"/>
    </row>
    <row r="56" spans="2:15" x14ac:dyDescent="0.25">
      <c r="D56" s="65"/>
      <c r="E56" s="65"/>
      <c r="F56" s="65"/>
      <c r="H56" s="65"/>
      <c r="J56" s="65"/>
      <c r="L56" s="65"/>
    </row>
    <row r="57" spans="2:15" ht="15.75" x14ac:dyDescent="0.25">
      <c r="B57" s="66"/>
      <c r="C57" s="66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</row>
    <row r="58" spans="2:15" ht="27.75" x14ac:dyDescent="0.25">
      <c r="B58" s="62"/>
      <c r="C58" s="63"/>
      <c r="D58" s="64"/>
      <c r="E58" s="64"/>
      <c r="F58" s="64"/>
      <c r="G58" s="63"/>
      <c r="H58" s="64"/>
      <c r="I58" s="63"/>
      <c r="J58" s="64"/>
      <c r="K58" s="63"/>
      <c r="L58" s="64"/>
      <c r="M58" s="63"/>
      <c r="N58" s="63"/>
      <c r="O58" s="63"/>
    </row>
    <row r="59" spans="2:15" x14ac:dyDescent="0.25">
      <c r="D59" s="65"/>
      <c r="E59" s="65"/>
      <c r="F59" s="65"/>
      <c r="H59" s="65"/>
      <c r="J59" s="65"/>
      <c r="L59" s="65"/>
    </row>
    <row r="60" spans="2:15" x14ac:dyDescent="0.25">
      <c r="D60" s="65"/>
      <c r="E60" s="65"/>
      <c r="F60" s="65"/>
      <c r="H60" s="65"/>
      <c r="J60" s="65"/>
      <c r="L60" s="65"/>
    </row>
  </sheetData>
  <mergeCells count="27">
    <mergeCell ref="N35:N37"/>
    <mergeCell ref="O35:O37"/>
    <mergeCell ref="J3:J5"/>
    <mergeCell ref="K3:K5"/>
    <mergeCell ref="L3:L5"/>
    <mergeCell ref="M3:M5"/>
    <mergeCell ref="M35:M37"/>
    <mergeCell ref="B35:C37"/>
    <mergeCell ref="D35:D37"/>
    <mergeCell ref="E35:E37"/>
    <mergeCell ref="F35:F37"/>
    <mergeCell ref="G35:G37"/>
    <mergeCell ref="H35:H37"/>
    <mergeCell ref="I35:I37"/>
    <mergeCell ref="J35:J37"/>
    <mergeCell ref="K35:K37"/>
    <mergeCell ref="L35:L37"/>
    <mergeCell ref="B1:L1"/>
    <mergeCell ref="N3:N5"/>
    <mergeCell ref="O3:O5"/>
    <mergeCell ref="B3:C5"/>
    <mergeCell ref="D3:D5"/>
    <mergeCell ref="E3:E5"/>
    <mergeCell ref="F3:F5"/>
    <mergeCell ref="G3:G5"/>
    <mergeCell ref="H3:H5"/>
    <mergeCell ref="I3:I5"/>
  </mergeCells>
  <printOptions horizontalCentered="1" verticalCentered="1"/>
  <pageMargins left="0.27559055118110237" right="0.19685039370078741" top="0.59055118110236227" bottom="0.59055118110236227" header="0" footer="0"/>
  <pageSetup scale="36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B8145-2C9D-4E39-92F0-4E01A4DD5EA1}">
  <sheetPr>
    <pageSetUpPr fitToPage="1"/>
  </sheetPr>
  <dimension ref="B1:M627"/>
  <sheetViews>
    <sheetView showGridLines="0" zoomScale="70" zoomScaleNormal="70" workbookViewId="0">
      <selection activeCell="L615" sqref="L615"/>
    </sheetView>
  </sheetViews>
  <sheetFormatPr baseColWidth="10" defaultColWidth="11.42578125" defaultRowHeight="21.75" x14ac:dyDescent="0.6"/>
  <cols>
    <col min="1" max="1" width="3.42578125" style="70" customWidth="1"/>
    <col min="2" max="2" width="74" style="70" customWidth="1"/>
    <col min="3" max="3" width="17.140625" style="70" bestFit="1" customWidth="1"/>
    <col min="4" max="4" width="19.28515625" style="70" bestFit="1" customWidth="1"/>
    <col min="5" max="5" width="16.85546875" style="70" bestFit="1" customWidth="1"/>
    <col min="6" max="6" width="16.7109375" style="70" bestFit="1" customWidth="1"/>
    <col min="7" max="7" width="16.85546875" style="70" bestFit="1" customWidth="1"/>
    <col min="8" max="8" width="16.42578125" style="70" bestFit="1" customWidth="1"/>
    <col min="9" max="9" width="14.85546875" style="70" customWidth="1"/>
    <col min="10" max="10" width="22" style="70" bestFit="1" customWidth="1"/>
    <col min="11" max="11" width="24.7109375" style="70" bestFit="1" customWidth="1"/>
    <col min="12" max="12" width="25.140625" style="70" bestFit="1" customWidth="1"/>
    <col min="13" max="13" width="10.5703125" style="70" customWidth="1"/>
    <col min="14" max="16384" width="11.42578125" style="70"/>
  </cols>
  <sheetData>
    <row r="1" spans="2:13" ht="96" customHeight="1" x14ac:dyDescent="0.6">
      <c r="B1" s="461" t="s">
        <v>379</v>
      </c>
      <c r="C1" s="480"/>
      <c r="D1" s="480"/>
      <c r="E1" s="480"/>
      <c r="F1" s="480"/>
      <c r="G1" s="480"/>
      <c r="H1" s="268"/>
      <c r="I1" s="268"/>
      <c r="J1" s="268"/>
      <c r="K1" s="268"/>
      <c r="L1" s="269"/>
    </row>
    <row r="2" spans="2:13" s="87" customFormat="1" ht="16.899999999999999" customHeight="1" x14ac:dyDescent="0.6"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</row>
    <row r="3" spans="2:13" s="90" customFormat="1" ht="38.25" x14ac:dyDescent="0.6">
      <c r="B3" s="493" t="s">
        <v>11</v>
      </c>
      <c r="C3" s="494"/>
      <c r="D3" s="494"/>
      <c r="E3" s="494"/>
      <c r="F3" s="494"/>
      <c r="G3" s="494"/>
      <c r="H3" s="494"/>
      <c r="I3" s="494"/>
      <c r="J3" s="494"/>
      <c r="K3" s="494"/>
      <c r="L3" s="494"/>
      <c r="M3" s="495"/>
    </row>
    <row r="4" spans="2:13" s="90" customFormat="1" ht="30.75" x14ac:dyDescent="0.6">
      <c r="B4" s="291" t="s">
        <v>132</v>
      </c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92"/>
    </row>
    <row r="5" spans="2:13" s="87" customFormat="1" ht="42" customHeight="1" x14ac:dyDescent="0.6">
      <c r="B5" s="293" t="s">
        <v>133</v>
      </c>
      <c r="C5" s="271" t="s">
        <v>134</v>
      </c>
      <c r="D5" s="271" t="s">
        <v>135</v>
      </c>
      <c r="E5" s="271" t="s">
        <v>136</v>
      </c>
      <c r="F5" s="271" t="s">
        <v>137</v>
      </c>
      <c r="G5" s="271" t="s">
        <v>138</v>
      </c>
      <c r="H5" s="271" t="s">
        <v>139</v>
      </c>
      <c r="I5" s="271" t="s">
        <v>140</v>
      </c>
      <c r="J5" s="271" t="s">
        <v>141</v>
      </c>
      <c r="K5" s="271" t="s">
        <v>142</v>
      </c>
      <c r="L5" s="271" t="s">
        <v>143</v>
      </c>
      <c r="M5" s="294" t="s">
        <v>144</v>
      </c>
    </row>
    <row r="6" spans="2:13" s="88" customFormat="1" ht="28.5" x14ac:dyDescent="0.8">
      <c r="B6" s="295" t="s">
        <v>145</v>
      </c>
      <c r="C6" s="273"/>
      <c r="D6" s="273"/>
      <c r="E6" s="273"/>
      <c r="F6" s="273"/>
      <c r="G6" s="273"/>
      <c r="H6" s="273"/>
      <c r="I6" s="273"/>
      <c r="J6" s="273"/>
      <c r="K6" s="273"/>
      <c r="L6" s="273"/>
      <c r="M6" s="296"/>
    </row>
    <row r="7" spans="2:13" s="89" customFormat="1" ht="28.5" x14ac:dyDescent="0.8">
      <c r="B7" s="353" t="s">
        <v>288</v>
      </c>
      <c r="C7" s="354">
        <v>1</v>
      </c>
      <c r="D7" s="354">
        <v>0.95</v>
      </c>
      <c r="E7" s="354">
        <v>0.95</v>
      </c>
      <c r="F7" s="354">
        <v>0.95</v>
      </c>
      <c r="G7" s="354">
        <v>0.95</v>
      </c>
      <c r="H7" s="354">
        <v>0.95</v>
      </c>
      <c r="I7" s="355">
        <v>0</v>
      </c>
      <c r="J7" s="356">
        <v>44640</v>
      </c>
      <c r="K7" s="357">
        <v>44640</v>
      </c>
      <c r="L7" s="357">
        <v>42408</v>
      </c>
      <c r="M7" s="358">
        <v>4</v>
      </c>
    </row>
    <row r="8" spans="2:13" s="89" customFormat="1" ht="28.5" x14ac:dyDescent="0.8">
      <c r="B8" s="353" t="s">
        <v>146</v>
      </c>
      <c r="C8" s="354">
        <v>1</v>
      </c>
      <c r="D8" s="354">
        <v>1</v>
      </c>
      <c r="E8" s="354">
        <v>0.85</v>
      </c>
      <c r="F8" s="354">
        <v>0.9</v>
      </c>
      <c r="G8" s="354">
        <v>1</v>
      </c>
      <c r="H8" s="354">
        <v>0.87839947079009395</v>
      </c>
      <c r="I8" s="355">
        <v>1.0101010101010111</v>
      </c>
      <c r="J8" s="356">
        <v>120935</v>
      </c>
      <c r="K8" s="357">
        <v>120935</v>
      </c>
      <c r="L8" s="357">
        <v>106229.24</v>
      </c>
      <c r="M8" s="358">
        <v>9</v>
      </c>
    </row>
    <row r="9" spans="2:13" s="89" customFormat="1" ht="28.5" x14ac:dyDescent="0.8">
      <c r="B9" s="353" t="s">
        <v>380</v>
      </c>
      <c r="C9" s="354">
        <v>100</v>
      </c>
      <c r="D9" s="354">
        <v>80</v>
      </c>
      <c r="E9" s="354">
        <v>80</v>
      </c>
      <c r="F9" s="354">
        <v>80</v>
      </c>
      <c r="G9" s="354">
        <v>80</v>
      </c>
      <c r="H9" s="354">
        <v>80</v>
      </c>
      <c r="I9" s="355">
        <v>0</v>
      </c>
      <c r="J9" s="356">
        <v>360</v>
      </c>
      <c r="K9" s="357">
        <v>36000</v>
      </c>
      <c r="L9" s="357">
        <v>28800</v>
      </c>
      <c r="M9" s="358">
        <v>1</v>
      </c>
    </row>
    <row r="10" spans="2:13" s="89" customFormat="1" ht="28.5" x14ac:dyDescent="0.8">
      <c r="B10" s="353" t="s">
        <v>14</v>
      </c>
      <c r="C10" s="354">
        <v>1</v>
      </c>
      <c r="D10" s="354">
        <v>1.03</v>
      </c>
      <c r="E10" s="354">
        <v>1.03</v>
      </c>
      <c r="F10" s="354">
        <v>1.03</v>
      </c>
      <c r="G10" s="354">
        <v>1.03</v>
      </c>
      <c r="H10" s="354">
        <v>1.03</v>
      </c>
      <c r="I10" s="355">
        <v>-7.2072072072072126</v>
      </c>
      <c r="J10" s="356">
        <v>12927</v>
      </c>
      <c r="K10" s="357">
        <v>12927</v>
      </c>
      <c r="L10" s="357">
        <v>13314.810000000001</v>
      </c>
      <c r="M10" s="358">
        <v>2</v>
      </c>
    </row>
    <row r="11" spans="2:13" s="89" customFormat="1" ht="28.5" x14ac:dyDescent="0.8">
      <c r="B11" s="353" t="s">
        <v>381</v>
      </c>
      <c r="C11" s="354">
        <v>1</v>
      </c>
      <c r="D11" s="354">
        <v>14.5</v>
      </c>
      <c r="E11" s="354">
        <v>14.5</v>
      </c>
      <c r="F11" s="354">
        <v>14.5</v>
      </c>
      <c r="G11" s="354">
        <v>14.5</v>
      </c>
      <c r="H11" s="354">
        <v>14.5</v>
      </c>
      <c r="I11" s="355">
        <v>-3.6544850498338914</v>
      </c>
      <c r="J11" s="356">
        <v>2500</v>
      </c>
      <c r="K11" s="357">
        <v>2500</v>
      </c>
      <c r="L11" s="357">
        <v>36250</v>
      </c>
      <c r="M11" s="358">
        <v>1</v>
      </c>
    </row>
    <row r="12" spans="2:13" s="89" customFormat="1" ht="28.5" x14ac:dyDescent="0.8">
      <c r="B12" s="353" t="s">
        <v>265</v>
      </c>
      <c r="C12" s="354">
        <v>1</v>
      </c>
      <c r="D12" s="354">
        <v>54</v>
      </c>
      <c r="E12" s="354">
        <v>54</v>
      </c>
      <c r="F12" s="354">
        <v>54</v>
      </c>
      <c r="G12" s="354">
        <v>54</v>
      </c>
      <c r="H12" s="354">
        <v>54</v>
      </c>
      <c r="I12" s="355">
        <v>-12.903225806451612</v>
      </c>
      <c r="J12" s="356">
        <v>139</v>
      </c>
      <c r="K12" s="357">
        <v>139</v>
      </c>
      <c r="L12" s="357">
        <v>7506</v>
      </c>
      <c r="M12" s="358">
        <v>1</v>
      </c>
    </row>
    <row r="13" spans="2:13" s="89" customFormat="1" ht="28.5" x14ac:dyDescent="0.8">
      <c r="B13" s="353" t="s">
        <v>147</v>
      </c>
      <c r="C13" s="354">
        <v>1</v>
      </c>
      <c r="D13" s="354">
        <v>1.96</v>
      </c>
      <c r="E13" s="354">
        <v>1.92</v>
      </c>
      <c r="F13" s="354">
        <v>1.95</v>
      </c>
      <c r="G13" s="354">
        <v>1.96</v>
      </c>
      <c r="H13" s="354">
        <v>1.9385658697594139</v>
      </c>
      <c r="I13" s="355">
        <v>-7.9812206572769924</v>
      </c>
      <c r="J13" s="356">
        <v>66047</v>
      </c>
      <c r="K13" s="357">
        <v>66047</v>
      </c>
      <c r="L13" s="357">
        <v>128036.46</v>
      </c>
      <c r="M13" s="358">
        <v>5</v>
      </c>
    </row>
    <row r="14" spans="2:13" s="89" customFormat="1" ht="28.5" x14ac:dyDescent="0.8">
      <c r="B14" s="353" t="s">
        <v>382</v>
      </c>
      <c r="C14" s="354">
        <v>1</v>
      </c>
      <c r="D14" s="354">
        <v>34</v>
      </c>
      <c r="E14" s="354">
        <v>34</v>
      </c>
      <c r="F14" s="354">
        <v>34</v>
      </c>
      <c r="G14" s="354">
        <v>34</v>
      </c>
      <c r="H14" s="354">
        <v>34</v>
      </c>
      <c r="I14" s="355">
        <v>-2.8571428571428572</v>
      </c>
      <c r="J14" s="356">
        <v>1000</v>
      </c>
      <c r="K14" s="357">
        <v>1000</v>
      </c>
      <c r="L14" s="357">
        <v>34000</v>
      </c>
      <c r="M14" s="358">
        <v>1</v>
      </c>
    </row>
    <row r="15" spans="2:13" s="89" customFormat="1" ht="28.5" x14ac:dyDescent="0.8">
      <c r="B15" s="353" t="s">
        <v>383</v>
      </c>
      <c r="C15" s="354">
        <v>1</v>
      </c>
      <c r="D15" s="354">
        <v>38</v>
      </c>
      <c r="E15" s="354">
        <v>38</v>
      </c>
      <c r="F15" s="354">
        <v>38</v>
      </c>
      <c r="G15" s="354">
        <v>38</v>
      </c>
      <c r="H15" s="354">
        <v>38</v>
      </c>
      <c r="I15" s="355">
        <v>-5</v>
      </c>
      <c r="J15" s="356">
        <v>1000</v>
      </c>
      <c r="K15" s="357">
        <v>1000</v>
      </c>
      <c r="L15" s="357">
        <v>38000</v>
      </c>
      <c r="M15" s="358">
        <v>1</v>
      </c>
    </row>
    <row r="16" spans="2:13" s="89" customFormat="1" ht="28.5" x14ac:dyDescent="0.8">
      <c r="B16" s="353" t="s">
        <v>154</v>
      </c>
      <c r="C16" s="354">
        <v>1</v>
      </c>
      <c r="D16" s="354">
        <v>0.83000000000000007</v>
      </c>
      <c r="E16" s="354">
        <v>0.83000000000000007</v>
      </c>
      <c r="F16" s="354">
        <v>0.83000000000000007</v>
      </c>
      <c r="G16" s="354">
        <v>0.83000000000000007</v>
      </c>
      <c r="H16" s="354">
        <v>0.83000000000000007</v>
      </c>
      <c r="I16" s="355">
        <v>-1.1904761904761916</v>
      </c>
      <c r="J16" s="356">
        <v>30559</v>
      </c>
      <c r="K16" s="357">
        <v>30559</v>
      </c>
      <c r="L16" s="357">
        <v>25363.97</v>
      </c>
      <c r="M16" s="358">
        <v>1</v>
      </c>
    </row>
    <row r="17" spans="2:13" s="89" customFormat="1" ht="28.5" x14ac:dyDescent="0.8">
      <c r="B17" s="353" t="s">
        <v>336</v>
      </c>
      <c r="C17" s="354">
        <v>1</v>
      </c>
      <c r="D17" s="354">
        <v>3.9099999999999997</v>
      </c>
      <c r="E17" s="354">
        <v>3.9099999999999997</v>
      </c>
      <c r="F17" s="354">
        <v>3.9099999999999997</v>
      </c>
      <c r="G17" s="354">
        <v>3.9099999999999997</v>
      </c>
      <c r="H17" s="354">
        <v>3.9099999999999997</v>
      </c>
      <c r="I17" s="355">
        <v>0</v>
      </c>
      <c r="J17" s="356">
        <v>8956</v>
      </c>
      <c r="K17" s="357">
        <v>8956</v>
      </c>
      <c r="L17" s="357">
        <v>35017.96</v>
      </c>
      <c r="M17" s="358">
        <v>1</v>
      </c>
    </row>
    <row r="18" spans="2:13" s="89" customFormat="1" ht="28.5" x14ac:dyDescent="0.8">
      <c r="B18" s="353" t="s">
        <v>256</v>
      </c>
      <c r="C18" s="354">
        <v>1</v>
      </c>
      <c r="D18" s="354">
        <v>0.65</v>
      </c>
      <c r="E18" s="354">
        <v>0.65</v>
      </c>
      <c r="F18" s="354">
        <v>0.65</v>
      </c>
      <c r="G18" s="354">
        <v>0.65</v>
      </c>
      <c r="H18" s="354">
        <v>0.65</v>
      </c>
      <c r="I18" s="355">
        <v>-2.985074626865674</v>
      </c>
      <c r="J18" s="356">
        <v>20000</v>
      </c>
      <c r="K18" s="357">
        <v>20000</v>
      </c>
      <c r="L18" s="357">
        <v>13000</v>
      </c>
      <c r="M18" s="358">
        <v>1</v>
      </c>
    </row>
    <row r="19" spans="2:13" s="89" customFormat="1" ht="28.5" x14ac:dyDescent="0.8">
      <c r="B19" s="353" t="s">
        <v>289</v>
      </c>
      <c r="C19" s="354">
        <v>1</v>
      </c>
      <c r="D19" s="354">
        <v>3.24</v>
      </c>
      <c r="E19" s="354">
        <v>3.24</v>
      </c>
      <c r="F19" s="354">
        <v>3.24</v>
      </c>
      <c r="G19" s="354">
        <v>3.24</v>
      </c>
      <c r="H19" s="354">
        <v>3.24</v>
      </c>
      <c r="I19" s="355">
        <v>0.93457943925234421</v>
      </c>
      <c r="J19" s="356">
        <v>9830</v>
      </c>
      <c r="K19" s="357">
        <v>9830</v>
      </c>
      <c r="L19" s="357">
        <v>31849.200000000001</v>
      </c>
      <c r="M19" s="358">
        <v>2</v>
      </c>
    </row>
    <row r="20" spans="2:13" s="89" customFormat="1" ht="28.5" x14ac:dyDescent="0.8">
      <c r="B20" s="353" t="s">
        <v>384</v>
      </c>
      <c r="C20" s="354">
        <v>1</v>
      </c>
      <c r="D20" s="354">
        <v>2.82</v>
      </c>
      <c r="E20" s="354">
        <v>2.82</v>
      </c>
      <c r="F20" s="354">
        <v>2.82</v>
      </c>
      <c r="G20" s="354">
        <v>2.82</v>
      </c>
      <c r="H20" s="354">
        <v>2.82</v>
      </c>
      <c r="I20" s="355">
        <v>0.52</v>
      </c>
      <c r="J20" s="356">
        <v>1773</v>
      </c>
      <c r="K20" s="357">
        <v>1773</v>
      </c>
      <c r="L20" s="357">
        <v>4999.8599999999997</v>
      </c>
      <c r="M20" s="358">
        <v>1</v>
      </c>
    </row>
    <row r="21" spans="2:13" s="89" customFormat="1" ht="28.5" x14ac:dyDescent="0.8">
      <c r="B21" s="299" t="s">
        <v>148</v>
      </c>
      <c r="C21" s="278"/>
      <c r="D21" s="278"/>
      <c r="E21" s="278"/>
      <c r="F21" s="278"/>
      <c r="G21" s="278"/>
      <c r="H21" s="278"/>
      <c r="I21" s="279"/>
      <c r="J21" s="280">
        <f>SUM(J7:J20)</f>
        <v>320666</v>
      </c>
      <c r="K21" s="281">
        <f>SUM(K7:K20)</f>
        <v>356306</v>
      </c>
      <c r="L21" s="281">
        <f>SUM(L7:L20)</f>
        <v>544775.5</v>
      </c>
      <c r="M21" s="300">
        <f>SUM(M7:M20)</f>
        <v>31</v>
      </c>
    </row>
    <row r="22" spans="2:13" s="92" customFormat="1" ht="23.25" x14ac:dyDescent="0.65">
      <c r="B22" s="301" t="s">
        <v>149</v>
      </c>
      <c r="C22" s="282"/>
      <c r="D22" s="282"/>
      <c r="E22" s="282"/>
      <c r="F22" s="282"/>
      <c r="G22" s="282"/>
      <c r="H22" s="282"/>
      <c r="I22" s="282"/>
      <c r="J22" s="282"/>
      <c r="K22" s="283"/>
      <c r="L22" s="283"/>
      <c r="M22" s="302"/>
    </row>
    <row r="23" spans="2:13" s="92" customFormat="1" ht="23.25" x14ac:dyDescent="0.65">
      <c r="B23" s="301" t="s">
        <v>150</v>
      </c>
      <c r="C23" s="282"/>
      <c r="D23" s="282"/>
      <c r="E23" s="282"/>
      <c r="F23" s="282"/>
      <c r="G23" s="282"/>
      <c r="H23" s="282"/>
      <c r="I23" s="282"/>
      <c r="J23" s="282"/>
      <c r="K23" s="283"/>
      <c r="L23" s="283"/>
      <c r="M23" s="302"/>
    </row>
    <row r="24" spans="2:13" s="92" customFormat="1" ht="23.25" x14ac:dyDescent="0.65">
      <c r="B24" s="301"/>
      <c r="C24" s="282"/>
      <c r="D24" s="282"/>
      <c r="E24" s="282"/>
      <c r="F24" s="282"/>
      <c r="G24" s="282"/>
      <c r="H24" s="282"/>
      <c r="I24" s="282"/>
      <c r="J24" s="282"/>
      <c r="K24" s="283"/>
      <c r="L24" s="283"/>
      <c r="M24" s="302"/>
    </row>
    <row r="25" spans="2:13" s="87" customFormat="1" ht="41.25" customHeight="1" x14ac:dyDescent="0.6">
      <c r="B25" s="293" t="s">
        <v>133</v>
      </c>
      <c r="C25" s="271" t="s">
        <v>134</v>
      </c>
      <c r="D25" s="271" t="s">
        <v>135</v>
      </c>
      <c r="E25" s="271" t="s">
        <v>151</v>
      </c>
      <c r="F25" s="271" t="s">
        <v>137</v>
      </c>
      <c r="G25" s="271" t="s">
        <v>152</v>
      </c>
      <c r="H25" s="271" t="s">
        <v>139</v>
      </c>
      <c r="I25" s="271" t="s">
        <v>140</v>
      </c>
      <c r="J25" s="271" t="s">
        <v>141</v>
      </c>
      <c r="K25" s="271" t="s">
        <v>142</v>
      </c>
      <c r="L25" s="271" t="s">
        <v>143</v>
      </c>
      <c r="M25" s="294" t="s">
        <v>144</v>
      </c>
    </row>
    <row r="26" spans="2:13" s="89" customFormat="1" ht="28.5" x14ac:dyDescent="0.8">
      <c r="B26" s="303" t="s">
        <v>153</v>
      </c>
      <c r="C26" s="284"/>
      <c r="D26" s="284"/>
      <c r="E26" s="284"/>
      <c r="F26" s="284"/>
      <c r="G26" s="284"/>
      <c r="H26" s="284"/>
      <c r="I26" s="284"/>
      <c r="J26" s="284"/>
      <c r="K26" s="285"/>
      <c r="L26" s="285"/>
      <c r="M26" s="304"/>
    </row>
    <row r="27" spans="2:13" s="89" customFormat="1" ht="28.5" x14ac:dyDescent="0.8">
      <c r="B27" s="353" t="s">
        <v>288</v>
      </c>
      <c r="C27" s="354">
        <v>1</v>
      </c>
      <c r="D27" s="354">
        <v>0.95</v>
      </c>
      <c r="E27" s="354">
        <v>0.95</v>
      </c>
      <c r="F27" s="354">
        <v>0.95</v>
      </c>
      <c r="G27" s="354">
        <v>0.95</v>
      </c>
      <c r="H27" s="354">
        <v>0.95</v>
      </c>
      <c r="I27" s="355">
        <v>5.5555555555555483</v>
      </c>
      <c r="J27" s="356">
        <v>627</v>
      </c>
      <c r="K27" s="357">
        <v>627</v>
      </c>
      <c r="L27" s="357">
        <v>595.65</v>
      </c>
      <c r="M27" s="358">
        <v>1</v>
      </c>
    </row>
    <row r="28" spans="2:13" s="89" customFormat="1" ht="28.5" x14ac:dyDescent="0.8">
      <c r="B28" s="353" t="s">
        <v>146</v>
      </c>
      <c r="C28" s="354">
        <v>1</v>
      </c>
      <c r="D28" s="354">
        <v>1</v>
      </c>
      <c r="E28" s="354">
        <v>0.9</v>
      </c>
      <c r="F28" s="354">
        <v>0.95</v>
      </c>
      <c r="G28" s="354">
        <v>1</v>
      </c>
      <c r="H28" s="354">
        <v>0.96407005715960725</v>
      </c>
      <c r="I28" s="355">
        <v>0</v>
      </c>
      <c r="J28" s="356">
        <v>6823</v>
      </c>
      <c r="K28" s="357">
        <v>6823</v>
      </c>
      <c r="L28" s="357">
        <v>6577.85</v>
      </c>
      <c r="M28" s="358">
        <v>11</v>
      </c>
    </row>
    <row r="29" spans="2:13" s="89" customFormat="1" ht="28.5" x14ac:dyDescent="0.8">
      <c r="B29" s="353" t="s">
        <v>380</v>
      </c>
      <c r="C29" s="354">
        <v>100</v>
      </c>
      <c r="D29" s="354">
        <v>85</v>
      </c>
      <c r="E29" s="354">
        <v>85</v>
      </c>
      <c r="F29" s="354">
        <v>85</v>
      </c>
      <c r="G29" s="354">
        <v>85</v>
      </c>
      <c r="H29" s="354">
        <v>85</v>
      </c>
      <c r="I29" s="355">
        <v>3.6585365853658534</v>
      </c>
      <c r="J29" s="356">
        <v>35</v>
      </c>
      <c r="K29" s="357">
        <v>3500</v>
      </c>
      <c r="L29" s="357">
        <v>2975</v>
      </c>
      <c r="M29" s="358">
        <v>1</v>
      </c>
    </row>
    <row r="30" spans="2:13" s="89" customFormat="1" ht="28.5" x14ac:dyDescent="0.8">
      <c r="B30" s="353" t="s">
        <v>147</v>
      </c>
      <c r="C30" s="354">
        <v>1</v>
      </c>
      <c r="D30" s="354">
        <v>2.04</v>
      </c>
      <c r="E30" s="354">
        <v>1.93</v>
      </c>
      <c r="F30" s="354">
        <v>1.94</v>
      </c>
      <c r="G30" s="354">
        <v>1.95</v>
      </c>
      <c r="H30" s="354">
        <v>1.9812992673652972</v>
      </c>
      <c r="I30" s="355">
        <v>-4.8780487804877986</v>
      </c>
      <c r="J30" s="356">
        <v>10783</v>
      </c>
      <c r="K30" s="357">
        <v>10783</v>
      </c>
      <c r="L30" s="357">
        <v>21364.35</v>
      </c>
      <c r="M30" s="358">
        <v>24</v>
      </c>
    </row>
    <row r="31" spans="2:13" s="89" customFormat="1" ht="28.5" x14ac:dyDescent="0.8">
      <c r="B31" s="353" t="s">
        <v>336</v>
      </c>
      <c r="C31" s="354">
        <v>1</v>
      </c>
      <c r="D31" s="354">
        <v>3.91</v>
      </c>
      <c r="E31" s="354">
        <v>3.91</v>
      </c>
      <c r="F31" s="354">
        <v>3.91</v>
      </c>
      <c r="G31" s="354">
        <v>3.91</v>
      </c>
      <c r="H31" s="354">
        <v>3.91</v>
      </c>
      <c r="I31" s="355">
        <v>0</v>
      </c>
      <c r="J31" s="356">
        <v>1000</v>
      </c>
      <c r="K31" s="357">
        <v>1000</v>
      </c>
      <c r="L31" s="357">
        <v>3910</v>
      </c>
      <c r="M31" s="358">
        <v>2</v>
      </c>
    </row>
    <row r="32" spans="2:13" s="89" customFormat="1" ht="28.5" x14ac:dyDescent="0.8">
      <c r="B32" s="299" t="s">
        <v>155</v>
      </c>
      <c r="C32" s="278"/>
      <c r="D32" s="278"/>
      <c r="E32" s="278"/>
      <c r="F32" s="278"/>
      <c r="G32" s="278"/>
      <c r="H32" s="278"/>
      <c r="I32" s="279"/>
      <c r="J32" s="280">
        <f>SUM(J27:J31)</f>
        <v>19268</v>
      </c>
      <c r="K32" s="281">
        <f>SUM(K27:K31)</f>
        <v>22733</v>
      </c>
      <c r="L32" s="281">
        <f>SUM(L27:L31)</f>
        <v>35422.85</v>
      </c>
      <c r="M32" s="300">
        <f>SUM(M27:M31)</f>
        <v>39</v>
      </c>
    </row>
    <row r="33" spans="2:13" s="93" customFormat="1" ht="23.25" x14ac:dyDescent="0.65">
      <c r="B33" s="301" t="s">
        <v>156</v>
      </c>
      <c r="C33" s="282"/>
      <c r="D33" s="282"/>
      <c r="E33" s="282"/>
      <c r="F33" s="282"/>
      <c r="G33" s="282"/>
      <c r="H33" s="282"/>
      <c r="I33" s="282"/>
      <c r="J33" s="282"/>
      <c r="K33" s="283"/>
      <c r="L33" s="283"/>
      <c r="M33" s="302"/>
    </row>
    <row r="34" spans="2:13" s="93" customFormat="1" ht="23.25" x14ac:dyDescent="0.65">
      <c r="B34" s="301" t="s">
        <v>157</v>
      </c>
      <c r="C34" s="282"/>
      <c r="D34" s="282"/>
      <c r="E34" s="282"/>
      <c r="F34" s="282"/>
      <c r="G34" s="282"/>
      <c r="H34" s="282"/>
      <c r="I34" s="282"/>
      <c r="J34" s="282"/>
      <c r="K34" s="283"/>
      <c r="L34" s="283"/>
      <c r="M34" s="302"/>
    </row>
    <row r="35" spans="2:13" s="89" customFormat="1" ht="30" x14ac:dyDescent="0.8">
      <c r="B35" s="359" t="s">
        <v>158</v>
      </c>
      <c r="C35" s="287"/>
      <c r="D35" s="287"/>
      <c r="E35" s="287"/>
      <c r="F35" s="287"/>
      <c r="G35" s="287"/>
      <c r="H35" s="287"/>
      <c r="I35" s="288"/>
      <c r="J35" s="289">
        <f>J21+J32</f>
        <v>339934</v>
      </c>
      <c r="K35" s="290">
        <f>K21+K32</f>
        <v>379039</v>
      </c>
      <c r="L35" s="290">
        <f>L21+L32</f>
        <v>580198.35</v>
      </c>
      <c r="M35" s="360">
        <f>M21+M32</f>
        <v>70</v>
      </c>
    </row>
    <row r="36" spans="2:13" x14ac:dyDescent="0.6">
      <c r="B36" s="305"/>
      <c r="C36" s="69"/>
      <c r="D36" s="69"/>
      <c r="E36" s="69"/>
      <c r="F36" s="69"/>
      <c r="G36" s="69"/>
      <c r="H36" s="69"/>
      <c r="I36" s="69"/>
      <c r="J36" s="71"/>
      <c r="K36" s="72"/>
      <c r="L36" s="72"/>
      <c r="M36" s="306"/>
    </row>
    <row r="37" spans="2:13" s="90" customFormat="1" ht="25.5" x14ac:dyDescent="0.6">
      <c r="B37" s="307" t="s">
        <v>159</v>
      </c>
      <c r="C37" s="272"/>
      <c r="D37" s="272"/>
      <c r="E37" s="272"/>
      <c r="F37" s="272"/>
      <c r="G37" s="272"/>
      <c r="H37" s="272"/>
      <c r="I37" s="272"/>
      <c r="J37" s="272"/>
      <c r="K37" s="272"/>
      <c r="L37" s="272"/>
      <c r="M37" s="308"/>
    </row>
    <row r="38" spans="2:13" s="87" customFormat="1" ht="42" customHeight="1" x14ac:dyDescent="0.6">
      <c r="B38" s="293" t="s">
        <v>133</v>
      </c>
      <c r="C38" s="271" t="s">
        <v>134</v>
      </c>
      <c r="D38" s="271" t="s">
        <v>135</v>
      </c>
      <c r="E38" s="271" t="s">
        <v>151</v>
      </c>
      <c r="F38" s="271" t="s">
        <v>137</v>
      </c>
      <c r="G38" s="271" t="s">
        <v>152</v>
      </c>
      <c r="H38" s="271" t="s">
        <v>139</v>
      </c>
      <c r="I38" s="271" t="s">
        <v>140</v>
      </c>
      <c r="J38" s="271" t="s">
        <v>141</v>
      </c>
      <c r="K38" s="271" t="s">
        <v>142</v>
      </c>
      <c r="L38" s="271" t="s">
        <v>143</v>
      </c>
      <c r="M38" s="294" t="s">
        <v>144</v>
      </c>
    </row>
    <row r="39" spans="2:13" s="89" customFormat="1" ht="28.5" x14ac:dyDescent="0.8">
      <c r="B39" s="297" t="s">
        <v>320</v>
      </c>
      <c r="C39" s="274">
        <v>5000</v>
      </c>
      <c r="D39" s="274">
        <v>3100</v>
      </c>
      <c r="E39" s="274">
        <v>3000</v>
      </c>
      <c r="F39" s="274">
        <v>3100</v>
      </c>
      <c r="G39" s="274">
        <v>3000</v>
      </c>
      <c r="H39" s="274">
        <v>3025</v>
      </c>
      <c r="I39" s="275"/>
      <c r="J39" s="276">
        <v>4</v>
      </c>
      <c r="K39" s="277">
        <v>20000</v>
      </c>
      <c r="L39" s="277">
        <v>12100</v>
      </c>
      <c r="M39" s="298">
        <v>3</v>
      </c>
    </row>
    <row r="40" spans="2:13" s="89" customFormat="1" ht="28.5" x14ac:dyDescent="0.8">
      <c r="B40" s="297" t="s">
        <v>160</v>
      </c>
      <c r="C40" s="274">
        <v>5000</v>
      </c>
      <c r="D40" s="274">
        <v>3346</v>
      </c>
      <c r="E40" s="274">
        <v>3300</v>
      </c>
      <c r="F40" s="274">
        <v>3346</v>
      </c>
      <c r="G40" s="274">
        <v>3300</v>
      </c>
      <c r="H40" s="274">
        <v>3323</v>
      </c>
      <c r="I40" s="275"/>
      <c r="J40" s="276">
        <v>2</v>
      </c>
      <c r="K40" s="277">
        <v>10000</v>
      </c>
      <c r="L40" s="277">
        <v>6646</v>
      </c>
      <c r="M40" s="298">
        <v>2</v>
      </c>
    </row>
    <row r="41" spans="2:13" s="89" customFormat="1" ht="28.5" x14ac:dyDescent="0.8">
      <c r="B41" s="299" t="s">
        <v>161</v>
      </c>
      <c r="C41" s="278"/>
      <c r="D41" s="278"/>
      <c r="E41" s="278"/>
      <c r="F41" s="278"/>
      <c r="G41" s="278"/>
      <c r="H41" s="278"/>
      <c r="I41" s="279"/>
      <c r="J41" s="280">
        <f>SUM(J39:J40)</f>
        <v>6</v>
      </c>
      <c r="K41" s="281">
        <f>SUM(K39:K40)</f>
        <v>30000</v>
      </c>
      <c r="L41" s="281">
        <f>SUM(L39:L40)</f>
        <v>18746</v>
      </c>
      <c r="M41" s="300">
        <f>SUM(M39:M40)</f>
        <v>5</v>
      </c>
    </row>
    <row r="42" spans="2:13" x14ac:dyDescent="0.6">
      <c r="B42" s="305"/>
      <c r="C42" s="69"/>
      <c r="D42" s="69"/>
      <c r="E42" s="69"/>
      <c r="F42" s="69"/>
      <c r="G42" s="69"/>
      <c r="H42" s="69"/>
      <c r="I42" s="69"/>
      <c r="J42" s="71"/>
      <c r="K42" s="72"/>
      <c r="L42" s="72"/>
      <c r="M42" s="306"/>
    </row>
    <row r="43" spans="2:13" s="90" customFormat="1" ht="25.5" x14ac:dyDescent="0.6">
      <c r="B43" s="307" t="s">
        <v>385</v>
      </c>
      <c r="C43" s="272"/>
      <c r="D43" s="272"/>
      <c r="E43" s="272"/>
      <c r="F43" s="272"/>
      <c r="G43" s="272"/>
      <c r="H43" s="272"/>
      <c r="I43" s="272"/>
      <c r="J43" s="272"/>
      <c r="K43" s="272"/>
      <c r="L43" s="272"/>
      <c r="M43" s="308"/>
    </row>
    <row r="44" spans="2:13" s="87" customFormat="1" ht="42" customHeight="1" x14ac:dyDescent="0.6">
      <c r="B44" s="293" t="s">
        <v>133</v>
      </c>
      <c r="C44" s="271" t="s">
        <v>134</v>
      </c>
      <c r="D44" s="271" t="s">
        <v>135</v>
      </c>
      <c r="E44" s="271" t="s">
        <v>151</v>
      </c>
      <c r="F44" s="271" t="s">
        <v>137</v>
      </c>
      <c r="G44" s="271" t="s">
        <v>152</v>
      </c>
      <c r="H44" s="271" t="s">
        <v>139</v>
      </c>
      <c r="I44" s="271" t="s">
        <v>140</v>
      </c>
      <c r="J44" s="271" t="s">
        <v>141</v>
      </c>
      <c r="K44" s="271" t="s">
        <v>142</v>
      </c>
      <c r="L44" s="271" t="s">
        <v>143</v>
      </c>
      <c r="M44" s="294" t="s">
        <v>144</v>
      </c>
    </row>
    <row r="45" spans="2:13" s="89" customFormat="1" ht="28.5" x14ac:dyDescent="0.8">
      <c r="B45" s="297" t="s">
        <v>386</v>
      </c>
      <c r="C45" s="274">
        <v>100</v>
      </c>
      <c r="D45" s="274">
        <v>98</v>
      </c>
      <c r="E45" s="274">
        <v>98</v>
      </c>
      <c r="F45" s="274">
        <v>98</v>
      </c>
      <c r="G45" s="274">
        <v>98</v>
      </c>
      <c r="H45" s="274">
        <v>98</v>
      </c>
      <c r="I45" s="275"/>
      <c r="J45" s="276">
        <v>15</v>
      </c>
      <c r="K45" s="277">
        <v>1500</v>
      </c>
      <c r="L45" s="277">
        <v>1470</v>
      </c>
      <c r="M45" s="298">
        <v>15</v>
      </c>
    </row>
    <row r="46" spans="2:13" s="89" customFormat="1" ht="28.5" x14ac:dyDescent="0.8">
      <c r="B46" s="299" t="s">
        <v>387</v>
      </c>
      <c r="C46" s="278"/>
      <c r="D46" s="278"/>
      <c r="E46" s="278"/>
      <c r="F46" s="278"/>
      <c r="G46" s="278"/>
      <c r="H46" s="278"/>
      <c r="I46" s="279"/>
      <c r="J46" s="280">
        <f>SUM(J44:J45)</f>
        <v>15</v>
      </c>
      <c r="K46" s="281">
        <f>SUM(K44:K45)</f>
        <v>1500</v>
      </c>
      <c r="L46" s="281">
        <f>SUM(L44:L45)</f>
        <v>1470</v>
      </c>
      <c r="M46" s="300">
        <f>SUM(M44:M45)</f>
        <v>15</v>
      </c>
    </row>
    <row r="47" spans="2:13" x14ac:dyDescent="0.6">
      <c r="B47" s="305"/>
      <c r="C47" s="69"/>
      <c r="D47" s="69"/>
      <c r="E47" s="69"/>
      <c r="F47" s="69"/>
      <c r="G47" s="69"/>
      <c r="H47" s="69"/>
      <c r="I47" s="69"/>
      <c r="J47" s="71"/>
      <c r="K47" s="72"/>
      <c r="L47" s="72"/>
      <c r="M47" s="306"/>
    </row>
    <row r="48" spans="2:13" s="94" customFormat="1" ht="30.75" x14ac:dyDescent="0.85">
      <c r="B48" s="309" t="s">
        <v>162</v>
      </c>
      <c r="C48" s="310"/>
      <c r="D48" s="310"/>
      <c r="E48" s="310"/>
      <c r="F48" s="310"/>
      <c r="G48" s="310"/>
      <c r="H48" s="310"/>
      <c r="I48" s="311"/>
      <c r="J48" s="312">
        <f>J35+J41+J46</f>
        <v>339955</v>
      </c>
      <c r="K48" s="313">
        <f>K35+K41+K46</f>
        <v>410539</v>
      </c>
      <c r="L48" s="313">
        <f>L35+L41+L46</f>
        <v>600414.35</v>
      </c>
      <c r="M48" s="314">
        <f>M35+M41+M46</f>
        <v>90</v>
      </c>
    </row>
    <row r="49" spans="2:13" x14ac:dyDescent="0.6">
      <c r="B49" s="69"/>
      <c r="C49" s="69"/>
      <c r="D49" s="69"/>
      <c r="E49" s="69"/>
      <c r="F49" s="69"/>
      <c r="G49" s="69"/>
      <c r="H49" s="69"/>
      <c r="I49" s="69"/>
      <c r="J49" s="71"/>
      <c r="K49" s="72"/>
      <c r="L49" s="72"/>
      <c r="M49" s="73"/>
    </row>
    <row r="50" spans="2:13" ht="38.25" x14ac:dyDescent="0.6">
      <c r="B50" s="493" t="s">
        <v>12</v>
      </c>
      <c r="C50" s="494"/>
      <c r="D50" s="494"/>
      <c r="E50" s="494"/>
      <c r="F50" s="494"/>
      <c r="G50" s="494"/>
      <c r="H50" s="494"/>
      <c r="I50" s="494"/>
      <c r="J50" s="494"/>
      <c r="K50" s="494"/>
      <c r="L50" s="494"/>
      <c r="M50" s="495"/>
    </row>
    <row r="51" spans="2:13" s="90" customFormat="1" x14ac:dyDescent="0.6">
      <c r="B51" s="361"/>
      <c r="M51" s="362"/>
    </row>
    <row r="52" spans="2:13" s="87" customFormat="1" ht="42" customHeight="1" x14ac:dyDescent="0.6">
      <c r="B52" s="293" t="s">
        <v>133</v>
      </c>
      <c r="C52" s="271" t="s">
        <v>246</v>
      </c>
      <c r="D52" s="271" t="s">
        <v>247</v>
      </c>
      <c r="E52" s="271" t="s">
        <v>248</v>
      </c>
      <c r="F52" s="271" t="s">
        <v>249</v>
      </c>
      <c r="G52" s="271" t="s">
        <v>250</v>
      </c>
      <c r="H52" s="271" t="s">
        <v>251</v>
      </c>
      <c r="I52" s="271" t="s">
        <v>252</v>
      </c>
      <c r="J52" s="271" t="s">
        <v>253</v>
      </c>
      <c r="K52" s="271" t="s">
        <v>254</v>
      </c>
      <c r="L52" s="271" t="s">
        <v>255</v>
      </c>
      <c r="M52" s="294" t="s">
        <v>144</v>
      </c>
    </row>
    <row r="53" spans="2:13" s="95" customFormat="1" ht="24.75" x14ac:dyDescent="0.65">
      <c r="B53" s="315" t="s">
        <v>337</v>
      </c>
      <c r="C53" s="316"/>
      <c r="D53" s="317"/>
      <c r="E53" s="317"/>
      <c r="F53" s="318"/>
      <c r="G53" s="319"/>
      <c r="H53" s="319"/>
      <c r="I53" s="316"/>
      <c r="J53" s="320"/>
      <c r="K53" s="320"/>
      <c r="L53" s="320"/>
      <c r="M53" s="321"/>
    </row>
    <row r="54" spans="2:13" s="89" customFormat="1" ht="28.5" x14ac:dyDescent="0.8">
      <c r="B54" s="297" t="s">
        <v>219</v>
      </c>
      <c r="C54" s="442" t="s">
        <v>165</v>
      </c>
      <c r="D54" s="274">
        <v>95.814700000000002</v>
      </c>
      <c r="E54" s="274"/>
      <c r="F54" s="274" t="s">
        <v>388</v>
      </c>
      <c r="G54" s="274">
        <v>9.25</v>
      </c>
      <c r="H54" s="274">
        <v>9.4759999999999991</v>
      </c>
      <c r="I54" s="443" t="s">
        <v>166</v>
      </c>
      <c r="J54" s="277">
        <v>300000</v>
      </c>
      <c r="K54" s="277">
        <v>300000</v>
      </c>
      <c r="L54" s="277">
        <v>287444.27</v>
      </c>
      <c r="M54" s="298">
        <v>1</v>
      </c>
    </row>
    <row r="55" spans="2:13" s="88" customFormat="1" ht="28.5" x14ac:dyDescent="0.8">
      <c r="B55" s="295" t="s">
        <v>170</v>
      </c>
      <c r="C55" s="454"/>
      <c r="D55" s="455"/>
      <c r="E55" s="455"/>
      <c r="F55" s="455"/>
      <c r="G55" s="455"/>
      <c r="H55" s="455"/>
      <c r="I55" s="456"/>
      <c r="J55" s="457">
        <v>300000</v>
      </c>
      <c r="K55" s="457">
        <v>300000</v>
      </c>
      <c r="L55" s="457">
        <v>287444.27</v>
      </c>
      <c r="M55" s="296">
        <v>1</v>
      </c>
    </row>
    <row r="56" spans="2:13" s="88" customFormat="1" ht="28.5" x14ac:dyDescent="0.8">
      <c r="B56" s="295" t="s">
        <v>163</v>
      </c>
      <c r="C56" s="454"/>
      <c r="D56" s="455"/>
      <c r="E56" s="455"/>
      <c r="F56" s="455"/>
      <c r="G56" s="455"/>
      <c r="H56" s="455"/>
      <c r="I56" s="456"/>
      <c r="J56" s="457"/>
      <c r="K56" s="457"/>
      <c r="L56" s="457"/>
      <c r="M56" s="296"/>
    </row>
    <row r="57" spans="2:13" s="89" customFormat="1" ht="28.5" x14ac:dyDescent="0.8">
      <c r="B57" s="297" t="s">
        <v>164</v>
      </c>
      <c r="C57" s="442" t="s">
        <v>165</v>
      </c>
      <c r="D57" s="274">
        <v>94.731800000000007</v>
      </c>
      <c r="E57" s="274"/>
      <c r="F57" s="274" t="s">
        <v>178</v>
      </c>
      <c r="G57" s="274">
        <v>11</v>
      </c>
      <c r="H57" s="274">
        <v>11.298999999999999</v>
      </c>
      <c r="I57" s="443" t="s">
        <v>166</v>
      </c>
      <c r="J57" s="277">
        <v>30000</v>
      </c>
      <c r="K57" s="277">
        <v>30000</v>
      </c>
      <c r="L57" s="277">
        <v>28419.56</v>
      </c>
      <c r="M57" s="298">
        <v>1</v>
      </c>
    </row>
    <row r="58" spans="2:13" s="89" customFormat="1" ht="28.5" x14ac:dyDescent="0.8">
      <c r="B58" s="297" t="s">
        <v>164</v>
      </c>
      <c r="C58" s="442" t="s">
        <v>165</v>
      </c>
      <c r="D58" s="274">
        <v>93.088200000000001</v>
      </c>
      <c r="E58" s="274"/>
      <c r="F58" s="274" t="s">
        <v>358</v>
      </c>
      <c r="G58" s="274">
        <v>11</v>
      </c>
      <c r="H58" s="274">
        <v>11.193999999999999</v>
      </c>
      <c r="I58" s="443" t="s">
        <v>166</v>
      </c>
      <c r="J58" s="277">
        <v>30000</v>
      </c>
      <c r="K58" s="277">
        <v>30000</v>
      </c>
      <c r="L58" s="277">
        <v>27926.46</v>
      </c>
      <c r="M58" s="298">
        <v>1</v>
      </c>
    </row>
    <row r="59" spans="2:13" s="89" customFormat="1" ht="28.5" x14ac:dyDescent="0.8">
      <c r="B59" s="297" t="s">
        <v>164</v>
      </c>
      <c r="C59" s="442" t="s">
        <v>165</v>
      </c>
      <c r="D59" s="274">
        <v>95.689899999999994</v>
      </c>
      <c r="E59" s="274"/>
      <c r="F59" s="274" t="s">
        <v>389</v>
      </c>
      <c r="G59" s="274">
        <v>11.75</v>
      </c>
      <c r="H59" s="274">
        <v>12.179</v>
      </c>
      <c r="I59" s="443" t="s">
        <v>166</v>
      </c>
      <c r="J59" s="277">
        <v>227325</v>
      </c>
      <c r="K59" s="277">
        <v>227325</v>
      </c>
      <c r="L59" s="277">
        <v>217527.21</v>
      </c>
      <c r="M59" s="298">
        <v>1</v>
      </c>
    </row>
    <row r="60" spans="2:13" s="89" customFormat="1" ht="28.5" x14ac:dyDescent="0.8">
      <c r="B60" s="297" t="s">
        <v>167</v>
      </c>
      <c r="C60" s="442" t="s">
        <v>165</v>
      </c>
      <c r="D60" s="274">
        <v>98.28</v>
      </c>
      <c r="E60" s="274"/>
      <c r="F60" s="274" t="s">
        <v>179</v>
      </c>
      <c r="G60" s="274">
        <v>7.5</v>
      </c>
      <c r="H60" s="274">
        <v>7.718</v>
      </c>
      <c r="I60" s="443" t="s">
        <v>166</v>
      </c>
      <c r="J60" s="277">
        <v>374908</v>
      </c>
      <c r="K60" s="277">
        <v>374908</v>
      </c>
      <c r="L60" s="277">
        <v>368459.95</v>
      </c>
      <c r="M60" s="298">
        <v>1</v>
      </c>
    </row>
    <row r="61" spans="2:13" s="89" customFormat="1" ht="28.5" x14ac:dyDescent="0.8">
      <c r="B61" s="297" t="s">
        <v>167</v>
      </c>
      <c r="C61" s="442" t="s">
        <v>165</v>
      </c>
      <c r="D61" s="274">
        <v>98.146100000000004</v>
      </c>
      <c r="E61" s="274"/>
      <c r="F61" s="274" t="s">
        <v>277</v>
      </c>
      <c r="G61" s="274">
        <v>8</v>
      </c>
      <c r="H61" s="274">
        <v>8.2469999999999999</v>
      </c>
      <c r="I61" s="443" t="s">
        <v>166</v>
      </c>
      <c r="J61" s="277">
        <v>60000</v>
      </c>
      <c r="K61" s="277">
        <v>60000</v>
      </c>
      <c r="L61" s="277">
        <v>58887.68</v>
      </c>
      <c r="M61" s="298">
        <v>1</v>
      </c>
    </row>
    <row r="62" spans="2:13" s="89" customFormat="1" ht="28.5" x14ac:dyDescent="0.8">
      <c r="B62" s="297" t="s">
        <v>167</v>
      </c>
      <c r="C62" s="442" t="s">
        <v>165</v>
      </c>
      <c r="D62" s="274">
        <v>96.741</v>
      </c>
      <c r="E62" s="274"/>
      <c r="F62" s="274" t="s">
        <v>309</v>
      </c>
      <c r="G62" s="274">
        <v>8.25</v>
      </c>
      <c r="H62" s="274">
        <v>8.452</v>
      </c>
      <c r="I62" s="443" t="s">
        <v>166</v>
      </c>
      <c r="J62" s="277">
        <v>52800</v>
      </c>
      <c r="K62" s="277">
        <v>52800</v>
      </c>
      <c r="L62" s="277">
        <v>51079.27</v>
      </c>
      <c r="M62" s="298">
        <v>1</v>
      </c>
    </row>
    <row r="63" spans="2:13" s="89" customFormat="1" ht="28.5" x14ac:dyDescent="0.8">
      <c r="B63" s="297" t="s">
        <v>167</v>
      </c>
      <c r="C63" s="442" t="s">
        <v>165</v>
      </c>
      <c r="D63" s="274">
        <v>96.206199999999995</v>
      </c>
      <c r="E63" s="274"/>
      <c r="F63" s="274" t="s">
        <v>334</v>
      </c>
      <c r="G63" s="274">
        <v>8.4</v>
      </c>
      <c r="H63" s="274">
        <v>8.5869999999999997</v>
      </c>
      <c r="I63" s="443" t="s">
        <v>166</v>
      </c>
      <c r="J63" s="277">
        <v>500000</v>
      </c>
      <c r="K63" s="277">
        <v>500000</v>
      </c>
      <c r="L63" s="277">
        <v>481031.33</v>
      </c>
      <c r="M63" s="298">
        <v>1</v>
      </c>
    </row>
    <row r="64" spans="2:13" s="89" customFormat="1" ht="28.5" x14ac:dyDescent="0.8">
      <c r="B64" s="297" t="s">
        <v>167</v>
      </c>
      <c r="C64" s="442" t="s">
        <v>165</v>
      </c>
      <c r="D64" s="274">
        <v>96.098399999999998</v>
      </c>
      <c r="E64" s="274"/>
      <c r="F64" s="274" t="s">
        <v>390</v>
      </c>
      <c r="G64" s="274">
        <v>8.4</v>
      </c>
      <c r="H64" s="274">
        <v>8.581999999999999</v>
      </c>
      <c r="I64" s="443" t="s">
        <v>166</v>
      </c>
      <c r="J64" s="277">
        <v>350000</v>
      </c>
      <c r="K64" s="277">
        <v>350000</v>
      </c>
      <c r="L64" s="277">
        <v>336344.42</v>
      </c>
      <c r="M64" s="298">
        <v>1</v>
      </c>
    </row>
    <row r="65" spans="2:13" s="89" customFormat="1" ht="28.5" x14ac:dyDescent="0.8">
      <c r="B65" s="297" t="s">
        <v>167</v>
      </c>
      <c r="C65" s="442" t="s">
        <v>165</v>
      </c>
      <c r="D65" s="274">
        <v>96.031199999999998</v>
      </c>
      <c r="E65" s="274"/>
      <c r="F65" s="274" t="s">
        <v>391</v>
      </c>
      <c r="G65" s="274">
        <v>8.6</v>
      </c>
      <c r="H65" s="274">
        <v>8.7919999999999998</v>
      </c>
      <c r="I65" s="443" t="s">
        <v>166</v>
      </c>
      <c r="J65" s="277">
        <v>550000</v>
      </c>
      <c r="K65" s="277">
        <v>550000</v>
      </c>
      <c r="L65" s="277">
        <v>528171.82999999996</v>
      </c>
      <c r="M65" s="298">
        <v>1</v>
      </c>
    </row>
    <row r="66" spans="2:13" s="89" customFormat="1" ht="28.5" x14ac:dyDescent="0.8">
      <c r="B66" s="297" t="s">
        <v>167</v>
      </c>
      <c r="C66" s="442" t="s">
        <v>165</v>
      </c>
      <c r="D66" s="274">
        <v>96.211600000000004</v>
      </c>
      <c r="E66" s="274"/>
      <c r="F66" s="274" t="s">
        <v>392</v>
      </c>
      <c r="G66" s="274">
        <v>8.75</v>
      </c>
      <c r="H66" s="274">
        <v>8.9610000000000003</v>
      </c>
      <c r="I66" s="443" t="s">
        <v>166</v>
      </c>
      <c r="J66" s="277">
        <v>1633000</v>
      </c>
      <c r="K66" s="277">
        <v>1633000</v>
      </c>
      <c r="L66" s="277">
        <v>1571136.57</v>
      </c>
      <c r="M66" s="298">
        <v>2</v>
      </c>
    </row>
    <row r="67" spans="2:13" s="89" customFormat="1" ht="28.5" x14ac:dyDescent="0.8">
      <c r="B67" s="297" t="s">
        <v>167</v>
      </c>
      <c r="C67" s="442" t="s">
        <v>165</v>
      </c>
      <c r="D67" s="274">
        <v>95.964799999999997</v>
      </c>
      <c r="E67" s="274"/>
      <c r="F67" s="274" t="s">
        <v>391</v>
      </c>
      <c r="G67" s="274">
        <v>8.75</v>
      </c>
      <c r="H67" s="274">
        <v>8.9489999999999998</v>
      </c>
      <c r="I67" s="443" t="s">
        <v>166</v>
      </c>
      <c r="J67" s="277">
        <v>100000</v>
      </c>
      <c r="K67" s="277">
        <v>100000</v>
      </c>
      <c r="L67" s="277">
        <v>95964.81</v>
      </c>
      <c r="M67" s="298">
        <v>1</v>
      </c>
    </row>
    <row r="68" spans="2:13" s="89" customFormat="1" ht="28.5" x14ac:dyDescent="0.8">
      <c r="B68" s="297" t="s">
        <v>167</v>
      </c>
      <c r="C68" s="442" t="s">
        <v>165</v>
      </c>
      <c r="D68" s="274">
        <v>93.808599999999998</v>
      </c>
      <c r="E68" s="274"/>
      <c r="F68" s="274" t="s">
        <v>393</v>
      </c>
      <c r="G68" s="274">
        <v>9</v>
      </c>
      <c r="H68" s="274">
        <v>9.1059999999999999</v>
      </c>
      <c r="I68" s="443" t="s">
        <v>166</v>
      </c>
      <c r="J68" s="277">
        <v>100000</v>
      </c>
      <c r="K68" s="277">
        <v>100000</v>
      </c>
      <c r="L68" s="277">
        <v>93808.63</v>
      </c>
      <c r="M68" s="298">
        <v>1</v>
      </c>
    </row>
    <row r="69" spans="2:13" s="89" customFormat="1" ht="28.5" x14ac:dyDescent="0.8">
      <c r="B69" s="297" t="s">
        <v>169</v>
      </c>
      <c r="C69" s="442" t="s">
        <v>165</v>
      </c>
      <c r="D69" s="274">
        <v>91.556399999999996</v>
      </c>
      <c r="E69" s="274"/>
      <c r="F69" s="274" t="s">
        <v>341</v>
      </c>
      <c r="G69" s="274">
        <v>10</v>
      </c>
      <c r="H69" s="274">
        <v>10.037000000000001</v>
      </c>
      <c r="I69" s="443" t="s">
        <v>166</v>
      </c>
      <c r="J69" s="277">
        <v>100000</v>
      </c>
      <c r="K69" s="277">
        <v>100000</v>
      </c>
      <c r="L69" s="277">
        <v>91556.46</v>
      </c>
      <c r="M69" s="298">
        <v>1</v>
      </c>
    </row>
    <row r="70" spans="2:13" s="89" customFormat="1" ht="28.5" x14ac:dyDescent="0.8">
      <c r="B70" s="297" t="s">
        <v>169</v>
      </c>
      <c r="C70" s="442" t="s">
        <v>165</v>
      </c>
      <c r="D70" s="274">
        <v>91.416899999999998</v>
      </c>
      <c r="E70" s="274"/>
      <c r="F70" s="274" t="s">
        <v>394</v>
      </c>
      <c r="G70" s="274">
        <v>10</v>
      </c>
      <c r="H70" s="274">
        <v>10.029</v>
      </c>
      <c r="I70" s="443" t="s">
        <v>166</v>
      </c>
      <c r="J70" s="277">
        <v>100000</v>
      </c>
      <c r="K70" s="277">
        <v>100000</v>
      </c>
      <c r="L70" s="277">
        <v>91416.960000000006</v>
      </c>
      <c r="M70" s="298">
        <v>1</v>
      </c>
    </row>
    <row r="71" spans="2:13" s="89" customFormat="1" ht="28.5" x14ac:dyDescent="0.8">
      <c r="B71" s="297" t="s">
        <v>219</v>
      </c>
      <c r="C71" s="442" t="s">
        <v>165</v>
      </c>
      <c r="D71" s="274">
        <v>98.924099999999996</v>
      </c>
      <c r="E71" s="274"/>
      <c r="F71" s="274" t="s">
        <v>261</v>
      </c>
      <c r="G71" s="274">
        <v>6.75</v>
      </c>
      <c r="H71" s="274">
        <v>6.944</v>
      </c>
      <c r="I71" s="443" t="s">
        <v>166</v>
      </c>
      <c r="J71" s="277">
        <v>243000</v>
      </c>
      <c r="K71" s="277">
        <v>243000</v>
      </c>
      <c r="L71" s="277">
        <v>240385.8</v>
      </c>
      <c r="M71" s="298">
        <v>1</v>
      </c>
    </row>
    <row r="72" spans="2:13" s="88" customFormat="1" ht="28.5" x14ac:dyDescent="0.8">
      <c r="B72" s="295" t="s">
        <v>170</v>
      </c>
      <c r="C72" s="454"/>
      <c r="D72" s="455"/>
      <c r="E72" s="455"/>
      <c r="F72" s="455"/>
      <c r="G72" s="455"/>
      <c r="H72" s="455"/>
      <c r="I72" s="456"/>
      <c r="J72" s="457">
        <v>4451033</v>
      </c>
      <c r="K72" s="457">
        <v>4451033</v>
      </c>
      <c r="L72" s="457">
        <v>4282116.9400000004</v>
      </c>
      <c r="M72" s="296">
        <v>16</v>
      </c>
    </row>
    <row r="73" spans="2:13" s="88" customFormat="1" ht="28.5" x14ac:dyDescent="0.8">
      <c r="B73" s="295" t="s">
        <v>395</v>
      </c>
      <c r="C73" s="454"/>
      <c r="D73" s="455"/>
      <c r="E73" s="455"/>
      <c r="F73" s="455"/>
      <c r="G73" s="455"/>
      <c r="H73" s="455"/>
      <c r="I73" s="456"/>
      <c r="J73" s="457"/>
      <c r="K73" s="457"/>
      <c r="L73" s="457"/>
      <c r="M73" s="296"/>
    </row>
    <row r="74" spans="2:13" s="89" customFormat="1" ht="28.5" x14ac:dyDescent="0.8">
      <c r="B74" s="297" t="s">
        <v>171</v>
      </c>
      <c r="C74" s="442" t="s">
        <v>165</v>
      </c>
      <c r="D74" s="274">
        <v>98.963099999999997</v>
      </c>
      <c r="E74" s="274">
        <v>6.1653000000000002</v>
      </c>
      <c r="F74" s="274" t="s">
        <v>396</v>
      </c>
      <c r="G74" s="274">
        <v>8.1</v>
      </c>
      <c r="H74" s="274">
        <v>8.2640200000000004</v>
      </c>
      <c r="I74" s="443" t="s">
        <v>172</v>
      </c>
      <c r="J74" s="277">
        <v>130053.47</v>
      </c>
      <c r="K74" s="277">
        <v>130053.47</v>
      </c>
      <c r="L74" s="277">
        <v>128705.06</v>
      </c>
      <c r="M74" s="298">
        <v>1</v>
      </c>
    </row>
    <row r="75" spans="2:13" s="88" customFormat="1" ht="28.5" x14ac:dyDescent="0.8">
      <c r="B75" s="295" t="s">
        <v>170</v>
      </c>
      <c r="C75" s="454"/>
      <c r="D75" s="455"/>
      <c r="E75" s="455"/>
      <c r="F75" s="455"/>
      <c r="G75" s="455"/>
      <c r="H75" s="455"/>
      <c r="I75" s="456"/>
      <c r="J75" s="457">
        <v>130053.47</v>
      </c>
      <c r="K75" s="457">
        <v>130053.47</v>
      </c>
      <c r="L75" s="457">
        <v>128705.06</v>
      </c>
      <c r="M75" s="296">
        <v>1</v>
      </c>
    </row>
    <row r="76" spans="2:13" s="88" customFormat="1" ht="28.5" x14ac:dyDescent="0.8">
      <c r="B76" s="295" t="s">
        <v>338</v>
      </c>
      <c r="C76" s="454"/>
      <c r="D76" s="455"/>
      <c r="E76" s="455"/>
      <c r="F76" s="455"/>
      <c r="G76" s="455"/>
      <c r="H76" s="455"/>
      <c r="I76" s="456"/>
      <c r="J76" s="457"/>
      <c r="K76" s="457"/>
      <c r="L76" s="457"/>
      <c r="M76" s="296"/>
    </row>
    <row r="77" spans="2:13" s="89" customFormat="1" ht="28.5" x14ac:dyDescent="0.8">
      <c r="B77" s="297" t="s">
        <v>171</v>
      </c>
      <c r="C77" s="442" t="s">
        <v>165</v>
      </c>
      <c r="D77" s="274">
        <v>97.052400000000006</v>
      </c>
      <c r="E77" s="274">
        <v>6.5</v>
      </c>
      <c r="F77" s="274" t="s">
        <v>397</v>
      </c>
      <c r="G77" s="274">
        <v>11.42909</v>
      </c>
      <c r="H77" s="274">
        <v>12.04721</v>
      </c>
      <c r="I77" s="443" t="s">
        <v>172</v>
      </c>
      <c r="J77" s="277">
        <v>129659.13</v>
      </c>
      <c r="K77" s="277">
        <v>648295.64</v>
      </c>
      <c r="L77" s="277">
        <v>125837.3</v>
      </c>
      <c r="M77" s="298">
        <v>1</v>
      </c>
    </row>
    <row r="78" spans="2:13" s="88" customFormat="1" ht="28.5" x14ac:dyDescent="0.8">
      <c r="B78" s="295" t="s">
        <v>170</v>
      </c>
      <c r="C78" s="454"/>
      <c r="D78" s="455"/>
      <c r="E78" s="455"/>
      <c r="F78" s="455"/>
      <c r="G78" s="455"/>
      <c r="H78" s="455"/>
      <c r="I78" s="456"/>
      <c r="J78" s="457">
        <v>129659.13</v>
      </c>
      <c r="K78" s="457">
        <v>648295.64</v>
      </c>
      <c r="L78" s="457">
        <v>125837.3</v>
      </c>
      <c r="M78" s="296">
        <v>1</v>
      </c>
    </row>
    <row r="79" spans="2:13" s="88" customFormat="1" ht="28.5" x14ac:dyDescent="0.8">
      <c r="B79" s="295" t="s">
        <v>236</v>
      </c>
      <c r="C79" s="454"/>
      <c r="D79" s="455"/>
      <c r="E79" s="455"/>
      <c r="F79" s="455"/>
      <c r="G79" s="455"/>
      <c r="H79" s="455"/>
      <c r="I79" s="456"/>
      <c r="J79" s="457"/>
      <c r="K79" s="457"/>
      <c r="L79" s="457"/>
      <c r="M79" s="296"/>
    </row>
    <row r="80" spans="2:13" s="89" customFormat="1" ht="28.5" x14ac:dyDescent="0.8">
      <c r="B80" s="297" t="s">
        <v>171</v>
      </c>
      <c r="C80" s="442" t="s">
        <v>165</v>
      </c>
      <c r="D80" s="274">
        <v>94.827699999999993</v>
      </c>
      <c r="E80" s="274">
        <v>7.5481999999999996</v>
      </c>
      <c r="F80" s="274" t="s">
        <v>398</v>
      </c>
      <c r="G80" s="274">
        <v>9.0422600000000006</v>
      </c>
      <c r="H80" s="274">
        <v>9.2466699999999999</v>
      </c>
      <c r="I80" s="443" t="s">
        <v>172</v>
      </c>
      <c r="J80" s="277">
        <v>400000</v>
      </c>
      <c r="K80" s="277">
        <v>400000</v>
      </c>
      <c r="L80" s="277">
        <v>379310.8</v>
      </c>
      <c r="M80" s="298">
        <v>1</v>
      </c>
    </row>
    <row r="81" spans="2:13" s="89" customFormat="1" ht="28.5" x14ac:dyDescent="0.8">
      <c r="B81" s="297" t="s">
        <v>171</v>
      </c>
      <c r="C81" s="442" t="s">
        <v>165</v>
      </c>
      <c r="D81" s="274">
        <v>95.398300000000006</v>
      </c>
      <c r="E81" s="274">
        <v>7.1295000000000002</v>
      </c>
      <c r="F81" s="274" t="s">
        <v>399</v>
      </c>
      <c r="G81" s="274">
        <v>9.5</v>
      </c>
      <c r="H81" s="274">
        <v>9.7256199999999993</v>
      </c>
      <c r="I81" s="443" t="s">
        <v>172</v>
      </c>
      <c r="J81" s="277">
        <v>156764.07</v>
      </c>
      <c r="K81" s="277">
        <v>156764.07</v>
      </c>
      <c r="L81" s="277">
        <v>149550.34</v>
      </c>
      <c r="M81" s="298">
        <v>1</v>
      </c>
    </row>
    <row r="82" spans="2:13" s="89" customFormat="1" ht="28.5" x14ac:dyDescent="0.8">
      <c r="B82" s="297" t="s">
        <v>171</v>
      </c>
      <c r="C82" s="442" t="s">
        <v>165</v>
      </c>
      <c r="D82" s="274">
        <v>94.465299999999999</v>
      </c>
      <c r="E82" s="274">
        <v>7.1295000000000002</v>
      </c>
      <c r="F82" s="274" t="s">
        <v>399</v>
      </c>
      <c r="G82" s="274">
        <v>10</v>
      </c>
      <c r="H82" s="274">
        <v>10.25</v>
      </c>
      <c r="I82" s="443" t="s">
        <v>172</v>
      </c>
      <c r="J82" s="277">
        <v>18625.310000000001</v>
      </c>
      <c r="K82" s="277">
        <v>18625.310000000001</v>
      </c>
      <c r="L82" s="277">
        <v>17594.46</v>
      </c>
      <c r="M82" s="298">
        <v>1</v>
      </c>
    </row>
    <row r="83" spans="2:13" s="88" customFormat="1" ht="28.5" x14ac:dyDescent="0.8">
      <c r="B83" s="295" t="s">
        <v>170</v>
      </c>
      <c r="C83" s="454"/>
      <c r="D83" s="455"/>
      <c r="E83" s="455"/>
      <c r="F83" s="455"/>
      <c r="G83" s="455"/>
      <c r="H83" s="455"/>
      <c r="I83" s="456"/>
      <c r="J83" s="457">
        <v>575389.38000000012</v>
      </c>
      <c r="K83" s="457">
        <v>575389.38000000012</v>
      </c>
      <c r="L83" s="457">
        <v>546455.6</v>
      </c>
      <c r="M83" s="296">
        <v>3</v>
      </c>
    </row>
    <row r="84" spans="2:13" s="88" customFormat="1" ht="28.5" x14ac:dyDescent="0.8">
      <c r="B84" s="295" t="s">
        <v>173</v>
      </c>
      <c r="C84" s="454"/>
      <c r="D84" s="455"/>
      <c r="E84" s="455"/>
      <c r="F84" s="455"/>
      <c r="G84" s="455"/>
      <c r="H84" s="455"/>
      <c r="I84" s="456"/>
      <c r="J84" s="457"/>
      <c r="K84" s="457"/>
      <c r="L84" s="457"/>
      <c r="M84" s="296"/>
    </row>
    <row r="85" spans="2:13" s="89" customFormat="1" ht="28.5" x14ac:dyDescent="0.8">
      <c r="B85" s="297" t="s">
        <v>171</v>
      </c>
      <c r="C85" s="442" t="s">
        <v>165</v>
      </c>
      <c r="D85" s="274">
        <v>97.882800000000003</v>
      </c>
      <c r="E85" s="274">
        <v>7.1295000000000002</v>
      </c>
      <c r="F85" s="274" t="s">
        <v>400</v>
      </c>
      <c r="G85" s="274">
        <v>7.9646999999999997</v>
      </c>
      <c r="H85" s="274">
        <v>8.1232900000000008</v>
      </c>
      <c r="I85" s="443" t="s">
        <v>172</v>
      </c>
      <c r="J85" s="277">
        <v>258811.39</v>
      </c>
      <c r="K85" s="277">
        <v>258811.39</v>
      </c>
      <c r="L85" s="277">
        <v>253332.09</v>
      </c>
      <c r="M85" s="298">
        <v>1</v>
      </c>
    </row>
    <row r="86" spans="2:13" s="89" customFormat="1" ht="28.5" x14ac:dyDescent="0.8">
      <c r="B86" s="297" t="s">
        <v>171</v>
      </c>
      <c r="C86" s="442" t="s">
        <v>165</v>
      </c>
      <c r="D86" s="274">
        <v>97.879499999999993</v>
      </c>
      <c r="E86" s="274">
        <v>7.1295000000000002</v>
      </c>
      <c r="F86" s="274" t="s">
        <v>400</v>
      </c>
      <c r="G86" s="274">
        <v>7.9660599999999997</v>
      </c>
      <c r="H86" s="274">
        <v>8.1247100000000003</v>
      </c>
      <c r="I86" s="443" t="s">
        <v>172</v>
      </c>
      <c r="J86" s="277">
        <v>233636.33</v>
      </c>
      <c r="K86" s="277">
        <v>233636.33</v>
      </c>
      <c r="L86" s="277">
        <v>228682.07</v>
      </c>
      <c r="M86" s="298">
        <v>1</v>
      </c>
    </row>
    <row r="87" spans="2:13" s="89" customFormat="1" ht="28.5" x14ac:dyDescent="0.8">
      <c r="B87" s="297" t="s">
        <v>171</v>
      </c>
      <c r="C87" s="442" t="s">
        <v>165</v>
      </c>
      <c r="D87" s="274">
        <v>97.513999999999996</v>
      </c>
      <c r="E87" s="274">
        <v>7.1295000000000002</v>
      </c>
      <c r="F87" s="274" t="s">
        <v>401</v>
      </c>
      <c r="G87" s="274">
        <v>8.1086899999999993</v>
      </c>
      <c r="H87" s="274">
        <v>8.2730700000000006</v>
      </c>
      <c r="I87" s="443" t="s">
        <v>172</v>
      </c>
      <c r="J87" s="277">
        <v>953583.05</v>
      </c>
      <c r="K87" s="277">
        <v>953583.05</v>
      </c>
      <c r="L87" s="277">
        <v>929876.98</v>
      </c>
      <c r="M87" s="298">
        <v>1</v>
      </c>
    </row>
    <row r="88" spans="2:13" s="89" customFormat="1" ht="28.5" x14ac:dyDescent="0.8">
      <c r="B88" s="297" t="s">
        <v>171</v>
      </c>
      <c r="C88" s="442" t="s">
        <v>165</v>
      </c>
      <c r="D88" s="274">
        <v>96.814800000000005</v>
      </c>
      <c r="E88" s="274">
        <v>7.1295000000000002</v>
      </c>
      <c r="F88" s="274" t="s">
        <v>402</v>
      </c>
      <c r="G88" s="274">
        <v>8.4033099999999994</v>
      </c>
      <c r="H88" s="274">
        <v>8.5798500000000004</v>
      </c>
      <c r="I88" s="443" t="s">
        <v>172</v>
      </c>
      <c r="J88" s="277">
        <v>1094019.6100000001</v>
      </c>
      <c r="K88" s="277">
        <v>1094019.6100000001</v>
      </c>
      <c r="L88" s="277">
        <v>1059172.8999999999</v>
      </c>
      <c r="M88" s="298">
        <v>1</v>
      </c>
    </row>
    <row r="89" spans="2:13" s="89" customFormat="1" ht="28.5" x14ac:dyDescent="0.8">
      <c r="B89" s="297" t="s">
        <v>171</v>
      </c>
      <c r="C89" s="442" t="s">
        <v>165</v>
      </c>
      <c r="D89" s="274">
        <v>96.768299999999996</v>
      </c>
      <c r="E89" s="274">
        <v>7.1295000000000002</v>
      </c>
      <c r="F89" s="274" t="s">
        <v>403</v>
      </c>
      <c r="G89" s="274">
        <v>8.4046900000000004</v>
      </c>
      <c r="H89" s="274">
        <v>8.5812899999999992</v>
      </c>
      <c r="I89" s="443" t="s">
        <v>172</v>
      </c>
      <c r="J89" s="277">
        <v>1094019.6000000001</v>
      </c>
      <c r="K89" s="277">
        <v>1094019.6000000001</v>
      </c>
      <c r="L89" s="277">
        <v>1058664.17</v>
      </c>
      <c r="M89" s="298">
        <v>1</v>
      </c>
    </row>
    <row r="90" spans="2:13" s="89" customFormat="1" ht="28.5" x14ac:dyDescent="0.8">
      <c r="B90" s="297" t="s">
        <v>171</v>
      </c>
      <c r="C90" s="442" t="s">
        <v>165</v>
      </c>
      <c r="D90" s="274">
        <v>96.600800000000007</v>
      </c>
      <c r="E90" s="274">
        <v>7.1295000000000002</v>
      </c>
      <c r="F90" s="274" t="s">
        <v>402</v>
      </c>
      <c r="G90" s="274">
        <v>8.4910999999999994</v>
      </c>
      <c r="H90" s="274">
        <v>8.6713500000000003</v>
      </c>
      <c r="I90" s="443" t="s">
        <v>172</v>
      </c>
      <c r="J90" s="277">
        <v>205967.02</v>
      </c>
      <c r="K90" s="277">
        <v>205967.02</v>
      </c>
      <c r="L90" s="277">
        <v>198965.79</v>
      </c>
      <c r="M90" s="298">
        <v>1</v>
      </c>
    </row>
    <row r="91" spans="2:13" s="89" customFormat="1" ht="28.5" x14ac:dyDescent="0.8">
      <c r="B91" s="297" t="s">
        <v>171</v>
      </c>
      <c r="C91" s="442" t="s">
        <v>165</v>
      </c>
      <c r="D91" s="274">
        <v>96.273899999999998</v>
      </c>
      <c r="E91" s="274">
        <v>7.1295000000000002</v>
      </c>
      <c r="F91" s="274" t="s">
        <v>402</v>
      </c>
      <c r="G91" s="274">
        <v>8.6256799999999991</v>
      </c>
      <c r="H91" s="274">
        <v>8.8116900000000005</v>
      </c>
      <c r="I91" s="443" t="s">
        <v>172</v>
      </c>
      <c r="J91" s="277">
        <v>883483.46</v>
      </c>
      <c r="K91" s="277">
        <v>883483.46</v>
      </c>
      <c r="L91" s="277">
        <v>850563.98</v>
      </c>
      <c r="M91" s="298">
        <v>1</v>
      </c>
    </row>
    <row r="92" spans="2:13" s="89" customFormat="1" ht="28.5" x14ac:dyDescent="0.8">
      <c r="B92" s="297" t="s">
        <v>171</v>
      </c>
      <c r="C92" s="442" t="s">
        <v>165</v>
      </c>
      <c r="D92" s="274">
        <v>95.834199999999996</v>
      </c>
      <c r="E92" s="274">
        <v>7.1295000000000002</v>
      </c>
      <c r="F92" s="274" t="s">
        <v>402</v>
      </c>
      <c r="G92" s="274">
        <v>8.8075899999999994</v>
      </c>
      <c r="H92" s="274">
        <v>9.0015199999999993</v>
      </c>
      <c r="I92" s="443" t="s">
        <v>172</v>
      </c>
      <c r="J92" s="277">
        <v>200000</v>
      </c>
      <c r="K92" s="277">
        <v>200000</v>
      </c>
      <c r="L92" s="277">
        <v>191668.4</v>
      </c>
      <c r="M92" s="298">
        <v>1</v>
      </c>
    </row>
    <row r="93" spans="2:13" s="89" customFormat="1" ht="28.5" x14ac:dyDescent="0.8">
      <c r="B93" s="297" t="s">
        <v>171</v>
      </c>
      <c r="C93" s="442" t="s">
        <v>165</v>
      </c>
      <c r="D93" s="274">
        <v>97.721900000000005</v>
      </c>
      <c r="E93" s="274">
        <v>6.1653000000000002</v>
      </c>
      <c r="F93" s="274" t="s">
        <v>404</v>
      </c>
      <c r="G93" s="274">
        <v>9</v>
      </c>
      <c r="H93" s="274">
        <v>9.2025000000000006</v>
      </c>
      <c r="I93" s="443" t="s">
        <v>172</v>
      </c>
      <c r="J93" s="277">
        <v>72201.8</v>
      </c>
      <c r="K93" s="277">
        <v>72201.8</v>
      </c>
      <c r="L93" s="277">
        <v>70557.009999999995</v>
      </c>
      <c r="M93" s="298">
        <v>1</v>
      </c>
    </row>
    <row r="94" spans="2:13" s="88" customFormat="1" ht="28.5" x14ac:dyDescent="0.8">
      <c r="B94" s="295" t="s">
        <v>170</v>
      </c>
      <c r="C94" s="454"/>
      <c r="D94" s="455"/>
      <c r="E94" s="455"/>
      <c r="F94" s="455"/>
      <c r="G94" s="455"/>
      <c r="H94" s="455"/>
      <c r="I94" s="456"/>
      <c r="J94" s="457">
        <v>4995722.26</v>
      </c>
      <c r="K94" s="457">
        <v>4995722.26</v>
      </c>
      <c r="L94" s="457">
        <v>4841483.3900000006</v>
      </c>
      <c r="M94" s="296">
        <v>9</v>
      </c>
    </row>
    <row r="95" spans="2:13" s="88" customFormat="1" ht="28.5" x14ac:dyDescent="0.8">
      <c r="B95" s="295" t="s">
        <v>291</v>
      </c>
      <c r="C95" s="454"/>
      <c r="D95" s="455"/>
      <c r="E95" s="455"/>
      <c r="F95" s="455"/>
      <c r="G95" s="455"/>
      <c r="H95" s="455"/>
      <c r="I95" s="456"/>
      <c r="J95" s="457"/>
      <c r="K95" s="457"/>
      <c r="L95" s="457"/>
      <c r="M95" s="296"/>
    </row>
    <row r="96" spans="2:13" s="89" customFormat="1" ht="28.5" x14ac:dyDescent="0.8">
      <c r="B96" s="297" t="s">
        <v>171</v>
      </c>
      <c r="C96" s="442" t="s">
        <v>165</v>
      </c>
      <c r="D96" s="274">
        <v>89.989000000000004</v>
      </c>
      <c r="E96" s="274">
        <v>5.64</v>
      </c>
      <c r="F96" s="274" t="s">
        <v>405</v>
      </c>
      <c r="G96" s="274">
        <v>8.3357200000000002</v>
      </c>
      <c r="H96" s="274">
        <v>8.6616800000000005</v>
      </c>
      <c r="I96" s="443" t="s">
        <v>172</v>
      </c>
      <c r="J96" s="277">
        <v>363145</v>
      </c>
      <c r="K96" s="277">
        <v>363145</v>
      </c>
      <c r="L96" s="277">
        <v>326790.55</v>
      </c>
      <c r="M96" s="298">
        <v>1</v>
      </c>
    </row>
    <row r="97" spans="2:13" s="89" customFormat="1" ht="28.5" x14ac:dyDescent="0.8">
      <c r="B97" s="297" t="s">
        <v>171</v>
      </c>
      <c r="C97" s="442" t="s">
        <v>165</v>
      </c>
      <c r="D97" s="274">
        <v>89.939899999999994</v>
      </c>
      <c r="E97" s="274">
        <v>5.64</v>
      </c>
      <c r="F97" s="274" t="s">
        <v>406</v>
      </c>
      <c r="G97" s="274">
        <v>8.3423999999999996</v>
      </c>
      <c r="H97" s="274">
        <v>8.6688799999999997</v>
      </c>
      <c r="I97" s="443" t="s">
        <v>172</v>
      </c>
      <c r="J97" s="277">
        <v>151187.5</v>
      </c>
      <c r="K97" s="277">
        <v>151187.5</v>
      </c>
      <c r="L97" s="277">
        <v>135977.96</v>
      </c>
      <c r="M97" s="298">
        <v>1</v>
      </c>
    </row>
    <row r="98" spans="2:13" s="89" customFormat="1" ht="28.5" x14ac:dyDescent="0.8">
      <c r="B98" s="297" t="s">
        <v>171</v>
      </c>
      <c r="C98" s="442" t="s">
        <v>165</v>
      </c>
      <c r="D98" s="274">
        <v>90.149100000000004</v>
      </c>
      <c r="E98" s="274">
        <v>4.3</v>
      </c>
      <c r="F98" s="274" t="s">
        <v>407</v>
      </c>
      <c r="G98" s="274">
        <v>10</v>
      </c>
      <c r="H98" s="274">
        <v>10.471299999999999</v>
      </c>
      <c r="I98" s="443" t="s">
        <v>172</v>
      </c>
      <c r="J98" s="277">
        <v>37175</v>
      </c>
      <c r="K98" s="277">
        <v>37175</v>
      </c>
      <c r="L98" s="277">
        <v>33512.94</v>
      </c>
      <c r="M98" s="298">
        <v>1</v>
      </c>
    </row>
    <row r="99" spans="2:13" s="89" customFormat="1" ht="28.5" x14ac:dyDescent="0.8">
      <c r="B99" s="297" t="s">
        <v>171</v>
      </c>
      <c r="C99" s="442" t="s">
        <v>165</v>
      </c>
      <c r="D99" s="274">
        <v>86.350099999999998</v>
      </c>
      <c r="E99" s="274">
        <v>4.71</v>
      </c>
      <c r="F99" s="274" t="s">
        <v>408</v>
      </c>
      <c r="G99" s="274">
        <v>10</v>
      </c>
      <c r="H99" s="274">
        <v>10.471299999999999</v>
      </c>
      <c r="I99" s="443" t="s">
        <v>172</v>
      </c>
      <c r="J99" s="277">
        <v>49855</v>
      </c>
      <c r="K99" s="277">
        <v>49855</v>
      </c>
      <c r="L99" s="277">
        <v>43049.89</v>
      </c>
      <c r="M99" s="298">
        <v>1</v>
      </c>
    </row>
    <row r="100" spans="2:13" s="89" customFormat="1" ht="28.5" x14ac:dyDescent="0.8">
      <c r="B100" s="297" t="s">
        <v>171</v>
      </c>
      <c r="C100" s="442" t="s">
        <v>165</v>
      </c>
      <c r="D100" s="274">
        <v>81.341099999999997</v>
      </c>
      <c r="E100" s="274">
        <v>5.93</v>
      </c>
      <c r="F100" s="274" t="s">
        <v>409</v>
      </c>
      <c r="G100" s="274">
        <v>10</v>
      </c>
      <c r="H100" s="274">
        <v>10.471299999999999</v>
      </c>
      <c r="I100" s="443" t="s">
        <v>172</v>
      </c>
      <c r="J100" s="277">
        <v>11080</v>
      </c>
      <c r="K100" s="277">
        <v>11080</v>
      </c>
      <c r="L100" s="277">
        <v>9012.6</v>
      </c>
      <c r="M100" s="298">
        <v>1</v>
      </c>
    </row>
    <row r="101" spans="2:13" s="89" customFormat="1" ht="28.5" x14ac:dyDescent="0.8">
      <c r="B101" s="297" t="s">
        <v>171</v>
      </c>
      <c r="C101" s="442" t="s">
        <v>165</v>
      </c>
      <c r="D101" s="274">
        <v>81.310500000000005</v>
      </c>
      <c r="E101" s="274">
        <v>5.93</v>
      </c>
      <c r="F101" s="274" t="s">
        <v>410</v>
      </c>
      <c r="G101" s="274">
        <v>10</v>
      </c>
      <c r="H101" s="274">
        <v>10.471299999999999</v>
      </c>
      <c r="I101" s="443" t="s">
        <v>172</v>
      </c>
      <c r="J101" s="277">
        <v>29890</v>
      </c>
      <c r="K101" s="277">
        <v>29890</v>
      </c>
      <c r="L101" s="277">
        <v>24303.74</v>
      </c>
      <c r="M101" s="298">
        <v>2</v>
      </c>
    </row>
    <row r="102" spans="2:13" s="88" customFormat="1" ht="28.5" x14ac:dyDescent="0.8">
      <c r="B102" s="295" t="s">
        <v>170</v>
      </c>
      <c r="C102" s="454"/>
      <c r="D102" s="455"/>
      <c r="E102" s="455"/>
      <c r="F102" s="455"/>
      <c r="G102" s="455"/>
      <c r="H102" s="455"/>
      <c r="I102" s="456"/>
      <c r="J102" s="457">
        <v>642332.5</v>
      </c>
      <c r="K102" s="457">
        <v>642332.5</v>
      </c>
      <c r="L102" s="457">
        <v>572647.67999999993</v>
      </c>
      <c r="M102" s="296">
        <v>7</v>
      </c>
    </row>
    <row r="103" spans="2:13" s="88" customFormat="1" ht="28.5" x14ac:dyDescent="0.8">
      <c r="B103" s="295" t="s">
        <v>321</v>
      </c>
      <c r="C103" s="454"/>
      <c r="D103" s="455"/>
      <c r="E103" s="455"/>
      <c r="F103" s="455"/>
      <c r="G103" s="455"/>
      <c r="H103" s="455"/>
      <c r="I103" s="456"/>
      <c r="J103" s="457"/>
      <c r="K103" s="457"/>
      <c r="L103" s="457"/>
      <c r="M103" s="296"/>
    </row>
    <row r="104" spans="2:13" s="89" customFormat="1" ht="28.5" x14ac:dyDescent="0.8">
      <c r="B104" s="297" t="s">
        <v>171</v>
      </c>
      <c r="C104" s="442" t="s">
        <v>165</v>
      </c>
      <c r="D104" s="274">
        <v>93.5625</v>
      </c>
      <c r="E104" s="274">
        <v>7.1295000000000002</v>
      </c>
      <c r="F104" s="274" t="s">
        <v>411</v>
      </c>
      <c r="G104" s="274">
        <v>9.0997000000000003</v>
      </c>
      <c r="H104" s="274">
        <v>9.3067100000000007</v>
      </c>
      <c r="I104" s="443" t="s">
        <v>172</v>
      </c>
      <c r="J104" s="277">
        <v>400000</v>
      </c>
      <c r="K104" s="277">
        <v>400000</v>
      </c>
      <c r="L104" s="277">
        <v>374250.13</v>
      </c>
      <c r="M104" s="298">
        <v>2</v>
      </c>
    </row>
    <row r="105" spans="2:13" s="89" customFormat="1" ht="28.5" x14ac:dyDescent="0.8">
      <c r="B105" s="297" t="s">
        <v>171</v>
      </c>
      <c r="C105" s="442" t="s">
        <v>165</v>
      </c>
      <c r="D105" s="274">
        <v>93.077500000000001</v>
      </c>
      <c r="E105" s="274">
        <v>7.1295000000000002</v>
      </c>
      <c r="F105" s="274" t="s">
        <v>411</v>
      </c>
      <c r="G105" s="274">
        <v>9.2548999999999992</v>
      </c>
      <c r="H105" s="274">
        <v>9.4690300000000001</v>
      </c>
      <c r="I105" s="443" t="s">
        <v>172</v>
      </c>
      <c r="J105" s="277">
        <v>216426.58</v>
      </c>
      <c r="K105" s="277">
        <v>216426.58</v>
      </c>
      <c r="L105" s="277">
        <v>201444.5</v>
      </c>
      <c r="M105" s="298">
        <v>1</v>
      </c>
    </row>
    <row r="106" spans="2:13" s="89" customFormat="1" ht="28.5" x14ac:dyDescent="0.8">
      <c r="B106" s="297" t="s">
        <v>171</v>
      </c>
      <c r="C106" s="442" t="s">
        <v>165</v>
      </c>
      <c r="D106" s="274">
        <v>93.056299999999993</v>
      </c>
      <c r="E106" s="274">
        <v>7.1295000000000002</v>
      </c>
      <c r="F106" s="274" t="s">
        <v>357</v>
      </c>
      <c r="G106" s="274">
        <v>9.2593599999999991</v>
      </c>
      <c r="H106" s="274">
        <v>9.4736999999999991</v>
      </c>
      <c r="I106" s="443" t="s">
        <v>172</v>
      </c>
      <c r="J106" s="277">
        <v>400000</v>
      </c>
      <c r="K106" s="277">
        <v>400000</v>
      </c>
      <c r="L106" s="277">
        <v>372225.2</v>
      </c>
      <c r="M106" s="298">
        <v>1</v>
      </c>
    </row>
    <row r="107" spans="2:13" s="89" customFormat="1" ht="28.5" x14ac:dyDescent="0.8">
      <c r="B107" s="297" t="s">
        <v>171</v>
      </c>
      <c r="C107" s="442" t="s">
        <v>165</v>
      </c>
      <c r="D107" s="274">
        <v>92.935199999999995</v>
      </c>
      <c r="E107" s="274">
        <v>7.1295000000000002</v>
      </c>
      <c r="F107" s="274" t="s">
        <v>411</v>
      </c>
      <c r="G107" s="274">
        <v>9.3005999999999993</v>
      </c>
      <c r="H107" s="274">
        <v>9.5168499999999998</v>
      </c>
      <c r="I107" s="443" t="s">
        <v>172</v>
      </c>
      <c r="J107" s="277">
        <v>300000</v>
      </c>
      <c r="K107" s="277">
        <v>300000</v>
      </c>
      <c r="L107" s="277">
        <v>278805.89</v>
      </c>
      <c r="M107" s="298">
        <v>1</v>
      </c>
    </row>
    <row r="108" spans="2:13" s="88" customFormat="1" ht="28.5" x14ac:dyDescent="0.8">
      <c r="B108" s="295" t="s">
        <v>170</v>
      </c>
      <c r="C108" s="454"/>
      <c r="D108" s="455"/>
      <c r="E108" s="455"/>
      <c r="F108" s="455"/>
      <c r="G108" s="455"/>
      <c r="H108" s="455"/>
      <c r="I108" s="456"/>
      <c r="J108" s="457">
        <v>1316426.58</v>
      </c>
      <c r="K108" s="457">
        <v>1316426.58</v>
      </c>
      <c r="L108" s="457">
        <v>1226725.7200000002</v>
      </c>
      <c r="M108" s="296">
        <v>5</v>
      </c>
    </row>
    <row r="109" spans="2:13" s="88" customFormat="1" ht="28.5" x14ac:dyDescent="0.8">
      <c r="B109" s="295" t="s">
        <v>174</v>
      </c>
      <c r="C109" s="454"/>
      <c r="D109" s="455"/>
      <c r="E109" s="455"/>
      <c r="F109" s="455"/>
      <c r="G109" s="455"/>
      <c r="H109" s="455"/>
      <c r="I109" s="456"/>
      <c r="J109" s="457"/>
      <c r="K109" s="457"/>
      <c r="L109" s="457"/>
      <c r="M109" s="296"/>
    </row>
    <row r="110" spans="2:13" s="89" customFormat="1" ht="28.5" x14ac:dyDescent="0.8">
      <c r="B110" s="297" t="s">
        <v>171</v>
      </c>
      <c r="C110" s="442" t="s">
        <v>165</v>
      </c>
      <c r="D110" s="274">
        <v>95.558700000000002</v>
      </c>
      <c r="E110" s="274">
        <v>3.25</v>
      </c>
      <c r="F110" s="274" t="s">
        <v>181</v>
      </c>
      <c r="G110" s="274">
        <v>8</v>
      </c>
      <c r="H110" s="274">
        <v>8.2999500000000008</v>
      </c>
      <c r="I110" s="443" t="s">
        <v>172</v>
      </c>
      <c r="J110" s="277">
        <v>45282.5</v>
      </c>
      <c r="K110" s="277">
        <v>45282.5</v>
      </c>
      <c r="L110" s="277">
        <v>43271.41</v>
      </c>
      <c r="M110" s="298">
        <v>1</v>
      </c>
    </row>
    <row r="111" spans="2:13" s="89" customFormat="1" ht="28.5" x14ac:dyDescent="0.8">
      <c r="B111" s="297" t="s">
        <v>171</v>
      </c>
      <c r="C111" s="442" t="s">
        <v>165</v>
      </c>
      <c r="D111" s="274">
        <v>94.753699999999995</v>
      </c>
      <c r="E111" s="274">
        <v>3.25</v>
      </c>
      <c r="F111" s="274" t="s">
        <v>365</v>
      </c>
      <c r="G111" s="274">
        <v>9</v>
      </c>
      <c r="H111" s="274">
        <v>9.3806799999999999</v>
      </c>
      <c r="I111" s="443" t="s">
        <v>172</v>
      </c>
      <c r="J111" s="277">
        <v>47200</v>
      </c>
      <c r="K111" s="277">
        <v>47200</v>
      </c>
      <c r="L111" s="277">
        <v>44723.77</v>
      </c>
      <c r="M111" s="298">
        <v>1</v>
      </c>
    </row>
    <row r="112" spans="2:13" s="89" customFormat="1" ht="28.5" x14ac:dyDescent="0.8">
      <c r="B112" s="297" t="s">
        <v>171</v>
      </c>
      <c r="C112" s="442" t="s">
        <v>165</v>
      </c>
      <c r="D112" s="274">
        <v>94.637</v>
      </c>
      <c r="E112" s="274">
        <v>3.25</v>
      </c>
      <c r="F112" s="274" t="s">
        <v>205</v>
      </c>
      <c r="G112" s="274">
        <v>9</v>
      </c>
      <c r="H112" s="274">
        <v>9.3806799999999999</v>
      </c>
      <c r="I112" s="443" t="s">
        <v>172</v>
      </c>
      <c r="J112" s="277">
        <v>93367.5</v>
      </c>
      <c r="K112" s="277">
        <v>93367.5</v>
      </c>
      <c r="L112" s="277">
        <v>88360.27</v>
      </c>
      <c r="M112" s="298">
        <v>2</v>
      </c>
    </row>
    <row r="113" spans="2:13" s="89" customFormat="1" ht="28.5" x14ac:dyDescent="0.8">
      <c r="B113" s="297" t="s">
        <v>171</v>
      </c>
      <c r="C113" s="442" t="s">
        <v>165</v>
      </c>
      <c r="D113" s="274">
        <v>91.813299999999998</v>
      </c>
      <c r="E113" s="274">
        <v>3.82</v>
      </c>
      <c r="F113" s="274" t="s">
        <v>412</v>
      </c>
      <c r="G113" s="274">
        <v>9</v>
      </c>
      <c r="H113" s="274">
        <v>9.3806799999999999</v>
      </c>
      <c r="I113" s="443" t="s">
        <v>172</v>
      </c>
      <c r="J113" s="277">
        <v>23000</v>
      </c>
      <c r="K113" s="277">
        <v>23000</v>
      </c>
      <c r="L113" s="277">
        <v>21117.08</v>
      </c>
      <c r="M113" s="298">
        <v>1</v>
      </c>
    </row>
    <row r="114" spans="2:13" s="89" customFormat="1" ht="28.5" x14ac:dyDescent="0.8">
      <c r="B114" s="297" t="s">
        <v>171</v>
      </c>
      <c r="C114" s="442" t="s">
        <v>165</v>
      </c>
      <c r="D114" s="274">
        <v>88.730199999999996</v>
      </c>
      <c r="E114" s="274">
        <v>4.3</v>
      </c>
      <c r="F114" s="274" t="s">
        <v>413</v>
      </c>
      <c r="G114" s="274">
        <v>9</v>
      </c>
      <c r="H114" s="274">
        <v>9.3806799999999999</v>
      </c>
      <c r="I114" s="443" t="s">
        <v>172</v>
      </c>
      <c r="J114" s="277">
        <v>53100</v>
      </c>
      <c r="K114" s="277">
        <v>53100</v>
      </c>
      <c r="L114" s="277">
        <v>47115.77</v>
      </c>
      <c r="M114" s="298">
        <v>2</v>
      </c>
    </row>
    <row r="115" spans="2:13" s="89" customFormat="1" ht="28.5" x14ac:dyDescent="0.8">
      <c r="B115" s="297" t="s">
        <v>171</v>
      </c>
      <c r="C115" s="442" t="s">
        <v>165</v>
      </c>
      <c r="D115" s="274">
        <v>88.689499999999995</v>
      </c>
      <c r="E115" s="274">
        <v>4.3</v>
      </c>
      <c r="F115" s="274" t="s">
        <v>414</v>
      </c>
      <c r="G115" s="274">
        <v>9</v>
      </c>
      <c r="H115" s="274">
        <v>9.3806799999999999</v>
      </c>
      <c r="I115" s="443" t="s">
        <v>172</v>
      </c>
      <c r="J115" s="277">
        <v>49117.5</v>
      </c>
      <c r="K115" s="277">
        <v>49117.5</v>
      </c>
      <c r="L115" s="277">
        <v>43562.080000000002</v>
      </c>
      <c r="M115" s="298">
        <v>1</v>
      </c>
    </row>
    <row r="116" spans="2:13" s="89" customFormat="1" ht="28.5" x14ac:dyDescent="0.8">
      <c r="B116" s="297" t="s">
        <v>171</v>
      </c>
      <c r="C116" s="442" t="s">
        <v>165</v>
      </c>
      <c r="D116" s="274">
        <v>87.491799999999998</v>
      </c>
      <c r="E116" s="274">
        <v>4.71</v>
      </c>
      <c r="F116" s="274" t="s">
        <v>415</v>
      </c>
      <c r="G116" s="274">
        <v>9</v>
      </c>
      <c r="H116" s="274">
        <v>9.3806799999999999</v>
      </c>
      <c r="I116" s="443" t="s">
        <v>172</v>
      </c>
      <c r="J116" s="277">
        <v>50297.5</v>
      </c>
      <c r="K116" s="277">
        <v>50297.5</v>
      </c>
      <c r="L116" s="277">
        <v>44006.21</v>
      </c>
      <c r="M116" s="298">
        <v>1</v>
      </c>
    </row>
    <row r="117" spans="2:13" s="89" customFormat="1" ht="28.5" x14ac:dyDescent="0.8">
      <c r="B117" s="297" t="s">
        <v>171</v>
      </c>
      <c r="C117" s="442" t="s">
        <v>165</v>
      </c>
      <c r="D117" s="274">
        <v>81.873699999999999</v>
      </c>
      <c r="E117" s="274">
        <v>5.07</v>
      </c>
      <c r="F117" s="274" t="s">
        <v>416</v>
      </c>
      <c r="G117" s="274">
        <v>9.9</v>
      </c>
      <c r="H117" s="274">
        <v>10.361789999999999</v>
      </c>
      <c r="I117" s="443" t="s">
        <v>172</v>
      </c>
      <c r="J117" s="277">
        <v>53100</v>
      </c>
      <c r="K117" s="277">
        <v>53100</v>
      </c>
      <c r="L117" s="277">
        <v>43474.95</v>
      </c>
      <c r="M117" s="298">
        <v>1</v>
      </c>
    </row>
    <row r="118" spans="2:13" s="89" customFormat="1" ht="28.5" x14ac:dyDescent="0.8">
      <c r="B118" s="297" t="s">
        <v>171</v>
      </c>
      <c r="C118" s="442" t="s">
        <v>165</v>
      </c>
      <c r="D118" s="274">
        <v>81.084299999999999</v>
      </c>
      <c r="E118" s="274">
        <v>5.36</v>
      </c>
      <c r="F118" s="274" t="s">
        <v>417</v>
      </c>
      <c r="G118" s="274">
        <v>9.9</v>
      </c>
      <c r="H118" s="274">
        <v>10.361789999999999</v>
      </c>
      <c r="I118" s="443" t="s">
        <v>172</v>
      </c>
      <c r="J118" s="277">
        <v>24370</v>
      </c>
      <c r="K118" s="277">
        <v>24370</v>
      </c>
      <c r="L118" s="277">
        <v>19760.259999999998</v>
      </c>
      <c r="M118" s="298">
        <v>1</v>
      </c>
    </row>
    <row r="119" spans="2:13" s="89" customFormat="1" ht="28.5" x14ac:dyDescent="0.8">
      <c r="B119" s="297" t="s">
        <v>171</v>
      </c>
      <c r="C119" s="442" t="s">
        <v>165</v>
      </c>
      <c r="D119" s="274">
        <v>80.291799999999995</v>
      </c>
      <c r="E119" s="274">
        <v>5.36</v>
      </c>
      <c r="F119" s="274" t="s">
        <v>418</v>
      </c>
      <c r="G119" s="274">
        <v>9.9</v>
      </c>
      <c r="H119" s="274">
        <v>10.361789999999999</v>
      </c>
      <c r="I119" s="443" t="s">
        <v>172</v>
      </c>
      <c r="J119" s="277">
        <v>11210</v>
      </c>
      <c r="K119" s="277">
        <v>11210</v>
      </c>
      <c r="L119" s="277">
        <v>9000.7099999999991</v>
      </c>
      <c r="M119" s="298">
        <v>1</v>
      </c>
    </row>
    <row r="120" spans="2:13" s="89" customFormat="1" ht="28.5" x14ac:dyDescent="0.8">
      <c r="B120" s="297" t="s">
        <v>171</v>
      </c>
      <c r="C120" s="442" t="s">
        <v>165</v>
      </c>
      <c r="D120" s="274">
        <v>80.248800000000003</v>
      </c>
      <c r="E120" s="274">
        <v>5.36</v>
      </c>
      <c r="F120" s="274" t="s">
        <v>419</v>
      </c>
      <c r="G120" s="274">
        <v>9.9</v>
      </c>
      <c r="H120" s="274">
        <v>10.361789999999999</v>
      </c>
      <c r="I120" s="443" t="s">
        <v>172</v>
      </c>
      <c r="J120" s="277">
        <v>53100</v>
      </c>
      <c r="K120" s="277">
        <v>53100</v>
      </c>
      <c r="L120" s="277">
        <v>42612.15</v>
      </c>
      <c r="M120" s="298">
        <v>1</v>
      </c>
    </row>
    <row r="121" spans="2:13" s="89" customFormat="1" ht="28.5" x14ac:dyDescent="0.8">
      <c r="B121" s="297" t="s">
        <v>171</v>
      </c>
      <c r="C121" s="442" t="s">
        <v>165</v>
      </c>
      <c r="D121" s="274">
        <v>80.470299999999995</v>
      </c>
      <c r="E121" s="274">
        <v>5.64</v>
      </c>
      <c r="F121" s="274" t="s">
        <v>420</v>
      </c>
      <c r="G121" s="274">
        <v>9.9</v>
      </c>
      <c r="H121" s="274">
        <v>10.361789999999999</v>
      </c>
      <c r="I121" s="443" t="s">
        <v>172</v>
      </c>
      <c r="J121" s="277">
        <v>106200</v>
      </c>
      <c r="K121" s="277">
        <v>106200</v>
      </c>
      <c r="L121" s="277">
        <v>85459.46</v>
      </c>
      <c r="M121" s="298">
        <v>2</v>
      </c>
    </row>
    <row r="122" spans="2:13" s="89" customFormat="1" ht="28.5" x14ac:dyDescent="0.8">
      <c r="B122" s="297" t="s">
        <v>171</v>
      </c>
      <c r="C122" s="442" t="s">
        <v>165</v>
      </c>
      <c r="D122" s="274">
        <v>80.811199999999999</v>
      </c>
      <c r="E122" s="274">
        <v>5.93</v>
      </c>
      <c r="F122" s="274" t="s">
        <v>421</v>
      </c>
      <c r="G122" s="274">
        <v>9.9</v>
      </c>
      <c r="H122" s="274">
        <v>10.361789999999999</v>
      </c>
      <c r="I122" s="443" t="s">
        <v>172</v>
      </c>
      <c r="J122" s="277">
        <v>13570</v>
      </c>
      <c r="K122" s="277">
        <v>13570</v>
      </c>
      <c r="L122" s="277">
        <v>10966.09</v>
      </c>
      <c r="M122" s="298">
        <v>2</v>
      </c>
    </row>
    <row r="123" spans="2:13" s="89" customFormat="1" ht="28.5" x14ac:dyDescent="0.8">
      <c r="B123" s="297" t="s">
        <v>171</v>
      </c>
      <c r="C123" s="442" t="s">
        <v>165</v>
      </c>
      <c r="D123" s="274">
        <v>90.318899999999999</v>
      </c>
      <c r="E123" s="274">
        <v>3.82</v>
      </c>
      <c r="F123" s="274" t="s">
        <v>412</v>
      </c>
      <c r="G123" s="274">
        <v>10</v>
      </c>
      <c r="H123" s="274">
        <v>10.471299999999999</v>
      </c>
      <c r="I123" s="443" t="s">
        <v>172</v>
      </c>
      <c r="J123" s="277">
        <v>44840</v>
      </c>
      <c r="K123" s="277">
        <v>44840</v>
      </c>
      <c r="L123" s="277">
        <v>40499.01</v>
      </c>
      <c r="M123" s="298">
        <v>1</v>
      </c>
    </row>
    <row r="124" spans="2:13" s="89" customFormat="1" ht="28.5" x14ac:dyDescent="0.8">
      <c r="B124" s="297" t="s">
        <v>171</v>
      </c>
      <c r="C124" s="442" t="s">
        <v>165</v>
      </c>
      <c r="D124" s="274">
        <v>88.220200000000006</v>
      </c>
      <c r="E124" s="274">
        <v>4.3</v>
      </c>
      <c r="F124" s="274" t="s">
        <v>422</v>
      </c>
      <c r="G124" s="274">
        <v>10</v>
      </c>
      <c r="H124" s="274">
        <v>10.471299999999999</v>
      </c>
      <c r="I124" s="443" t="s">
        <v>172</v>
      </c>
      <c r="J124" s="277">
        <v>33335</v>
      </c>
      <c r="K124" s="277">
        <v>33335</v>
      </c>
      <c r="L124" s="277">
        <v>29408.23</v>
      </c>
      <c r="M124" s="298">
        <v>1</v>
      </c>
    </row>
    <row r="125" spans="2:13" s="89" customFormat="1" ht="28.5" x14ac:dyDescent="0.8">
      <c r="B125" s="297" t="s">
        <v>171</v>
      </c>
      <c r="C125" s="442" t="s">
        <v>165</v>
      </c>
      <c r="D125" s="274">
        <v>88.145200000000003</v>
      </c>
      <c r="E125" s="274">
        <v>4.3</v>
      </c>
      <c r="F125" s="274" t="s">
        <v>423</v>
      </c>
      <c r="G125" s="274">
        <v>10</v>
      </c>
      <c r="H125" s="274">
        <v>10.471299999999999</v>
      </c>
      <c r="I125" s="443" t="s">
        <v>172</v>
      </c>
      <c r="J125" s="277">
        <v>48380</v>
      </c>
      <c r="K125" s="277">
        <v>48380</v>
      </c>
      <c r="L125" s="277">
        <v>42644.66</v>
      </c>
      <c r="M125" s="298">
        <v>1</v>
      </c>
    </row>
    <row r="126" spans="2:13" s="89" customFormat="1" ht="28.5" x14ac:dyDescent="0.8">
      <c r="B126" s="297" t="s">
        <v>171</v>
      </c>
      <c r="C126" s="442" t="s">
        <v>165</v>
      </c>
      <c r="D126" s="274">
        <v>86.767899999999997</v>
      </c>
      <c r="E126" s="274">
        <v>4.3</v>
      </c>
      <c r="F126" s="274" t="s">
        <v>424</v>
      </c>
      <c r="G126" s="274">
        <v>10</v>
      </c>
      <c r="H126" s="274">
        <v>10.471299999999999</v>
      </c>
      <c r="I126" s="443" t="s">
        <v>172</v>
      </c>
      <c r="J126" s="277">
        <v>53100</v>
      </c>
      <c r="K126" s="277">
        <v>53100</v>
      </c>
      <c r="L126" s="277">
        <v>46073.79</v>
      </c>
      <c r="M126" s="298">
        <v>1</v>
      </c>
    </row>
    <row r="127" spans="2:13" s="89" customFormat="1" ht="28.5" x14ac:dyDescent="0.8">
      <c r="B127" s="297" t="s">
        <v>171</v>
      </c>
      <c r="C127" s="442" t="s">
        <v>165</v>
      </c>
      <c r="D127" s="274">
        <v>86.610699999999994</v>
      </c>
      <c r="E127" s="274">
        <v>4.3</v>
      </c>
      <c r="F127" s="274" t="s">
        <v>425</v>
      </c>
      <c r="G127" s="274">
        <v>10</v>
      </c>
      <c r="H127" s="274">
        <v>10.471299999999999</v>
      </c>
      <c r="I127" s="443" t="s">
        <v>172</v>
      </c>
      <c r="J127" s="277">
        <v>47200</v>
      </c>
      <c r="K127" s="277">
        <v>47200</v>
      </c>
      <c r="L127" s="277">
        <v>40880.25</v>
      </c>
      <c r="M127" s="298">
        <v>3</v>
      </c>
    </row>
    <row r="128" spans="2:13" s="89" customFormat="1" ht="28.5" x14ac:dyDescent="0.8">
      <c r="B128" s="297" t="s">
        <v>171</v>
      </c>
      <c r="C128" s="442" t="s">
        <v>165</v>
      </c>
      <c r="D128" s="274">
        <v>86.550299999999993</v>
      </c>
      <c r="E128" s="274">
        <v>4.3</v>
      </c>
      <c r="F128" s="274" t="s">
        <v>426</v>
      </c>
      <c r="G128" s="274">
        <v>10</v>
      </c>
      <c r="H128" s="274">
        <v>10.471299999999999</v>
      </c>
      <c r="I128" s="443" t="s">
        <v>172</v>
      </c>
      <c r="J128" s="277">
        <v>53100</v>
      </c>
      <c r="K128" s="277">
        <v>53100</v>
      </c>
      <c r="L128" s="277">
        <v>45958.25</v>
      </c>
      <c r="M128" s="298">
        <v>1</v>
      </c>
    </row>
    <row r="129" spans="2:13" s="89" customFormat="1" ht="28.5" x14ac:dyDescent="0.8">
      <c r="B129" s="297" t="s">
        <v>171</v>
      </c>
      <c r="C129" s="442" t="s">
        <v>165</v>
      </c>
      <c r="D129" s="274">
        <v>81.590299999999999</v>
      </c>
      <c r="E129" s="274">
        <v>5.07</v>
      </c>
      <c r="F129" s="274" t="s">
        <v>427</v>
      </c>
      <c r="G129" s="274">
        <v>10</v>
      </c>
      <c r="H129" s="274">
        <v>10.471299999999999</v>
      </c>
      <c r="I129" s="443" t="s">
        <v>172</v>
      </c>
      <c r="J129" s="277">
        <v>6350</v>
      </c>
      <c r="K129" s="277">
        <v>6350</v>
      </c>
      <c r="L129" s="277">
        <v>5180.99</v>
      </c>
      <c r="M129" s="298">
        <v>1</v>
      </c>
    </row>
    <row r="130" spans="2:13" s="89" customFormat="1" ht="28.5" x14ac:dyDescent="0.8">
      <c r="B130" s="297" t="s">
        <v>171</v>
      </c>
      <c r="C130" s="442" t="s">
        <v>165</v>
      </c>
      <c r="D130" s="274">
        <v>81.556100000000001</v>
      </c>
      <c r="E130" s="274">
        <v>5.07</v>
      </c>
      <c r="F130" s="274" t="s">
        <v>347</v>
      </c>
      <c r="G130" s="274">
        <v>10</v>
      </c>
      <c r="H130" s="274">
        <v>10.471299999999999</v>
      </c>
      <c r="I130" s="443" t="s">
        <v>172</v>
      </c>
      <c r="J130" s="277">
        <v>47200</v>
      </c>
      <c r="K130" s="277">
        <v>47200</v>
      </c>
      <c r="L130" s="277">
        <v>38494.519999999997</v>
      </c>
      <c r="M130" s="298">
        <v>1</v>
      </c>
    </row>
    <row r="131" spans="2:13" s="89" customFormat="1" ht="28.5" x14ac:dyDescent="0.8">
      <c r="B131" s="297" t="s">
        <v>171</v>
      </c>
      <c r="C131" s="442" t="s">
        <v>165</v>
      </c>
      <c r="D131" s="274">
        <v>80.100200000000001</v>
      </c>
      <c r="E131" s="274">
        <v>5.64</v>
      </c>
      <c r="F131" s="274" t="s">
        <v>428</v>
      </c>
      <c r="G131" s="274">
        <v>10</v>
      </c>
      <c r="H131" s="274">
        <v>10.471299999999999</v>
      </c>
      <c r="I131" s="443" t="s">
        <v>172</v>
      </c>
      <c r="J131" s="277">
        <v>26695</v>
      </c>
      <c r="K131" s="277">
        <v>26695</v>
      </c>
      <c r="L131" s="277">
        <v>21382.76</v>
      </c>
      <c r="M131" s="298">
        <v>1</v>
      </c>
    </row>
    <row r="132" spans="2:13" s="89" customFormat="1" ht="28.5" x14ac:dyDescent="0.8">
      <c r="B132" s="297" t="s">
        <v>171</v>
      </c>
      <c r="C132" s="442" t="s">
        <v>165</v>
      </c>
      <c r="D132" s="274">
        <v>89.907300000000006</v>
      </c>
      <c r="E132" s="274">
        <v>3.82</v>
      </c>
      <c r="F132" s="274" t="s">
        <v>356</v>
      </c>
      <c r="G132" s="274">
        <v>10.5</v>
      </c>
      <c r="H132" s="274">
        <v>11.020339999999999</v>
      </c>
      <c r="I132" s="443" t="s">
        <v>172</v>
      </c>
      <c r="J132" s="277">
        <v>49855</v>
      </c>
      <c r="K132" s="277">
        <v>49855</v>
      </c>
      <c r="L132" s="277">
        <v>44823.29</v>
      </c>
      <c r="M132" s="298">
        <v>1</v>
      </c>
    </row>
    <row r="133" spans="2:13" s="89" customFormat="1" ht="28.5" x14ac:dyDescent="0.8">
      <c r="B133" s="297" t="s">
        <v>171</v>
      </c>
      <c r="C133" s="442" t="s">
        <v>165</v>
      </c>
      <c r="D133" s="274">
        <v>76.171400000000006</v>
      </c>
      <c r="E133" s="274">
        <v>5.36</v>
      </c>
      <c r="F133" s="274" t="s">
        <v>429</v>
      </c>
      <c r="G133" s="274">
        <v>11</v>
      </c>
      <c r="H133" s="274">
        <v>11.57188</v>
      </c>
      <c r="I133" s="443" t="s">
        <v>172</v>
      </c>
      <c r="J133" s="277">
        <v>13600</v>
      </c>
      <c r="K133" s="277">
        <v>13600</v>
      </c>
      <c r="L133" s="277">
        <v>10359.32</v>
      </c>
      <c r="M133" s="298">
        <v>1</v>
      </c>
    </row>
    <row r="134" spans="2:13" s="88" customFormat="1" ht="28.5" x14ac:dyDescent="0.8">
      <c r="B134" s="295" t="s">
        <v>170</v>
      </c>
      <c r="C134" s="454"/>
      <c r="D134" s="455"/>
      <c r="E134" s="455"/>
      <c r="F134" s="455"/>
      <c r="G134" s="455"/>
      <c r="H134" s="455"/>
      <c r="I134" s="456"/>
      <c r="J134" s="457">
        <v>1046570</v>
      </c>
      <c r="K134" s="457">
        <v>1046570</v>
      </c>
      <c r="L134" s="457">
        <v>909135.28000000014</v>
      </c>
      <c r="M134" s="296">
        <v>30</v>
      </c>
    </row>
    <row r="135" spans="2:13" s="88" customFormat="1" ht="28.5" x14ac:dyDescent="0.8">
      <c r="B135" s="295" t="s">
        <v>175</v>
      </c>
      <c r="C135" s="454"/>
      <c r="D135" s="455"/>
      <c r="E135" s="455"/>
      <c r="F135" s="455"/>
      <c r="G135" s="455"/>
      <c r="H135" s="455"/>
      <c r="I135" s="456"/>
      <c r="J135" s="457"/>
      <c r="K135" s="457"/>
      <c r="L135" s="457"/>
      <c r="M135" s="296"/>
    </row>
    <row r="136" spans="2:13" s="89" customFormat="1" ht="28.5" x14ac:dyDescent="0.8">
      <c r="B136" s="297" t="s">
        <v>171</v>
      </c>
      <c r="C136" s="442" t="s">
        <v>165</v>
      </c>
      <c r="D136" s="274">
        <v>99.5</v>
      </c>
      <c r="E136" s="274"/>
      <c r="F136" s="274" t="s">
        <v>204</v>
      </c>
      <c r="G136" s="274">
        <v>2.0099999999999998</v>
      </c>
      <c r="H136" s="274">
        <v>2.0249999999999999</v>
      </c>
      <c r="I136" s="443" t="s">
        <v>166</v>
      </c>
      <c r="J136" s="277">
        <v>2100000</v>
      </c>
      <c r="K136" s="277">
        <v>2100000</v>
      </c>
      <c r="L136" s="277">
        <v>2089500.26</v>
      </c>
      <c r="M136" s="298">
        <v>2</v>
      </c>
    </row>
    <row r="137" spans="2:13" s="89" customFormat="1" ht="28.5" x14ac:dyDescent="0.8">
      <c r="B137" s="297" t="s">
        <v>171</v>
      </c>
      <c r="C137" s="442" t="s">
        <v>165</v>
      </c>
      <c r="D137" s="274">
        <v>99.494399999999999</v>
      </c>
      <c r="E137" s="274"/>
      <c r="F137" s="274" t="s">
        <v>176</v>
      </c>
      <c r="G137" s="274">
        <v>2.0099999999999998</v>
      </c>
      <c r="H137" s="274">
        <v>2.0249999999999999</v>
      </c>
      <c r="I137" s="443" t="s">
        <v>166</v>
      </c>
      <c r="J137" s="277">
        <v>9920000</v>
      </c>
      <c r="K137" s="277">
        <v>9920000</v>
      </c>
      <c r="L137" s="277">
        <v>9869852.9199999999</v>
      </c>
      <c r="M137" s="298">
        <v>10</v>
      </c>
    </row>
    <row r="138" spans="2:13" s="89" customFormat="1" ht="28.5" x14ac:dyDescent="0.8">
      <c r="B138" s="297" t="s">
        <v>171</v>
      </c>
      <c r="C138" s="442" t="s">
        <v>165</v>
      </c>
      <c r="D138" s="274">
        <v>98.816000000000003</v>
      </c>
      <c r="E138" s="274"/>
      <c r="F138" s="274" t="s">
        <v>178</v>
      </c>
      <c r="G138" s="274">
        <v>2.37</v>
      </c>
      <c r="H138" s="274">
        <v>2.383</v>
      </c>
      <c r="I138" s="443" t="s">
        <v>166</v>
      </c>
      <c r="J138" s="277">
        <v>340000</v>
      </c>
      <c r="K138" s="277">
        <v>340000</v>
      </c>
      <c r="L138" s="277">
        <v>335974.46</v>
      </c>
      <c r="M138" s="298">
        <v>2</v>
      </c>
    </row>
    <row r="139" spans="2:13" s="89" customFormat="1" ht="28.5" x14ac:dyDescent="0.8">
      <c r="B139" s="297" t="s">
        <v>171</v>
      </c>
      <c r="C139" s="442" t="s">
        <v>165</v>
      </c>
      <c r="D139" s="274">
        <v>98.762100000000004</v>
      </c>
      <c r="E139" s="274"/>
      <c r="F139" s="274" t="s">
        <v>333</v>
      </c>
      <c r="G139" s="274">
        <v>2.4</v>
      </c>
      <c r="H139" s="274">
        <v>2.4129999999999998</v>
      </c>
      <c r="I139" s="443" t="s">
        <v>166</v>
      </c>
      <c r="J139" s="277">
        <v>25000</v>
      </c>
      <c r="K139" s="277">
        <v>25000</v>
      </c>
      <c r="L139" s="277">
        <v>24690.55</v>
      </c>
      <c r="M139" s="298">
        <v>1</v>
      </c>
    </row>
    <row r="140" spans="2:13" s="89" customFormat="1" ht="28.5" x14ac:dyDescent="0.8">
      <c r="B140" s="297" t="s">
        <v>171</v>
      </c>
      <c r="C140" s="442" t="s">
        <v>165</v>
      </c>
      <c r="D140" s="274">
        <v>99.4315</v>
      </c>
      <c r="E140" s="274"/>
      <c r="F140" s="274" t="s">
        <v>179</v>
      </c>
      <c r="G140" s="274">
        <v>2.4500000000000002</v>
      </c>
      <c r="H140" s="274">
        <v>2.4729999999999999</v>
      </c>
      <c r="I140" s="443" t="s">
        <v>166</v>
      </c>
      <c r="J140" s="277">
        <v>80000000</v>
      </c>
      <c r="K140" s="277">
        <v>80000000</v>
      </c>
      <c r="L140" s="277">
        <v>79545266.219999999</v>
      </c>
      <c r="M140" s="298">
        <v>2</v>
      </c>
    </row>
    <row r="141" spans="2:13" s="89" customFormat="1" ht="28.5" x14ac:dyDescent="0.8">
      <c r="B141" s="297" t="s">
        <v>171</v>
      </c>
      <c r="C141" s="442" t="s">
        <v>165</v>
      </c>
      <c r="D141" s="274">
        <v>97.201300000000003</v>
      </c>
      <c r="E141" s="274"/>
      <c r="F141" s="274" t="s">
        <v>365</v>
      </c>
      <c r="G141" s="274">
        <v>2.97</v>
      </c>
      <c r="H141" s="274">
        <v>2.9710000000000001</v>
      </c>
      <c r="I141" s="443" t="s">
        <v>166</v>
      </c>
      <c r="J141" s="277">
        <v>5000000</v>
      </c>
      <c r="K141" s="277">
        <v>5000000</v>
      </c>
      <c r="L141" s="277">
        <v>4860066.53</v>
      </c>
      <c r="M141" s="298">
        <v>1</v>
      </c>
    </row>
    <row r="142" spans="2:13" s="89" customFormat="1" ht="28.5" x14ac:dyDescent="0.8">
      <c r="B142" s="297" t="s">
        <v>171</v>
      </c>
      <c r="C142" s="442" t="s">
        <v>165</v>
      </c>
      <c r="D142" s="274">
        <v>97.135900000000007</v>
      </c>
      <c r="E142" s="274"/>
      <c r="F142" s="274" t="s">
        <v>430</v>
      </c>
      <c r="G142" s="274">
        <v>2.99</v>
      </c>
      <c r="H142" s="274">
        <v>2.9899999999999998</v>
      </c>
      <c r="I142" s="443" t="s">
        <v>166</v>
      </c>
      <c r="J142" s="277">
        <v>2000000</v>
      </c>
      <c r="K142" s="277">
        <v>2000000</v>
      </c>
      <c r="L142" s="277">
        <v>1942719.46</v>
      </c>
      <c r="M142" s="298">
        <v>1</v>
      </c>
    </row>
    <row r="143" spans="2:13" s="89" customFormat="1" ht="28.5" x14ac:dyDescent="0.8">
      <c r="B143" s="297" t="s">
        <v>171</v>
      </c>
      <c r="C143" s="442" t="s">
        <v>165</v>
      </c>
      <c r="D143" s="274">
        <v>97.110900000000001</v>
      </c>
      <c r="E143" s="274"/>
      <c r="F143" s="274" t="s">
        <v>181</v>
      </c>
      <c r="G143" s="274">
        <v>3</v>
      </c>
      <c r="H143" s="274">
        <v>3</v>
      </c>
      <c r="I143" s="443" t="s">
        <v>166</v>
      </c>
      <c r="J143" s="277">
        <v>4060000</v>
      </c>
      <c r="K143" s="277">
        <v>4060000</v>
      </c>
      <c r="L143" s="277">
        <v>3942704.54</v>
      </c>
      <c r="M143" s="298">
        <v>2</v>
      </c>
    </row>
    <row r="144" spans="2:13" s="88" customFormat="1" ht="28.5" x14ac:dyDescent="0.8">
      <c r="B144" s="295" t="s">
        <v>170</v>
      </c>
      <c r="C144" s="454"/>
      <c r="D144" s="455"/>
      <c r="E144" s="455"/>
      <c r="F144" s="455"/>
      <c r="G144" s="455"/>
      <c r="H144" s="455"/>
      <c r="I144" s="456"/>
      <c r="J144" s="457">
        <v>103445000</v>
      </c>
      <c r="K144" s="457">
        <v>103445000</v>
      </c>
      <c r="L144" s="457">
        <v>102610774.94</v>
      </c>
      <c r="M144" s="296">
        <v>21</v>
      </c>
    </row>
    <row r="145" spans="2:13" s="88" customFormat="1" ht="28.5" x14ac:dyDescent="0.8">
      <c r="B145" s="295" t="s">
        <v>293</v>
      </c>
      <c r="C145" s="454"/>
      <c r="D145" s="455"/>
      <c r="E145" s="455"/>
      <c r="F145" s="455"/>
      <c r="G145" s="455"/>
      <c r="H145" s="455"/>
      <c r="I145" s="456"/>
      <c r="J145" s="457"/>
      <c r="K145" s="457"/>
      <c r="L145" s="457"/>
      <c r="M145" s="296"/>
    </row>
    <row r="146" spans="2:13" s="89" customFormat="1" ht="28.5" x14ac:dyDescent="0.8">
      <c r="B146" s="297" t="s">
        <v>164</v>
      </c>
      <c r="C146" s="442" t="s">
        <v>165</v>
      </c>
      <c r="D146" s="274">
        <v>89.392099999999999</v>
      </c>
      <c r="E146" s="274"/>
      <c r="F146" s="274" t="s">
        <v>431</v>
      </c>
      <c r="G146" s="274">
        <v>12</v>
      </c>
      <c r="H146" s="274">
        <v>12.007</v>
      </c>
      <c r="I146" s="443" t="s">
        <v>166</v>
      </c>
      <c r="J146" s="277">
        <v>100000</v>
      </c>
      <c r="K146" s="277">
        <v>100000</v>
      </c>
      <c r="L146" s="277">
        <v>89392.13</v>
      </c>
      <c r="M146" s="298">
        <v>1</v>
      </c>
    </row>
    <row r="147" spans="2:13" s="89" customFormat="1" ht="28.5" x14ac:dyDescent="0.8">
      <c r="B147" s="297" t="s">
        <v>164</v>
      </c>
      <c r="C147" s="442" t="s">
        <v>165</v>
      </c>
      <c r="D147" s="274">
        <v>89.338800000000006</v>
      </c>
      <c r="E147" s="274"/>
      <c r="F147" s="274" t="s">
        <v>205</v>
      </c>
      <c r="G147" s="274">
        <v>12</v>
      </c>
      <c r="H147" s="274">
        <v>12.003</v>
      </c>
      <c r="I147" s="443" t="s">
        <v>166</v>
      </c>
      <c r="J147" s="277">
        <v>100000</v>
      </c>
      <c r="K147" s="277">
        <v>100000</v>
      </c>
      <c r="L147" s="277">
        <v>89338.89</v>
      </c>
      <c r="M147" s="298">
        <v>1</v>
      </c>
    </row>
    <row r="148" spans="2:13" s="89" customFormat="1" ht="28.5" x14ac:dyDescent="0.8">
      <c r="B148" s="297" t="s">
        <v>183</v>
      </c>
      <c r="C148" s="442" t="s">
        <v>165</v>
      </c>
      <c r="D148" s="274">
        <v>96.822100000000006</v>
      </c>
      <c r="E148" s="274"/>
      <c r="F148" s="274" t="s">
        <v>391</v>
      </c>
      <c r="G148" s="274">
        <v>6.83</v>
      </c>
      <c r="H148" s="274">
        <v>6.9510000000000005</v>
      </c>
      <c r="I148" s="443" t="s">
        <v>166</v>
      </c>
      <c r="J148" s="277">
        <v>706134.21</v>
      </c>
      <c r="K148" s="277">
        <v>706134.21</v>
      </c>
      <c r="L148" s="277">
        <v>683694.05</v>
      </c>
      <c r="M148" s="298">
        <v>2</v>
      </c>
    </row>
    <row r="149" spans="2:13" s="89" customFormat="1" ht="28.5" x14ac:dyDescent="0.8">
      <c r="B149" s="297" t="s">
        <v>183</v>
      </c>
      <c r="C149" s="442" t="s">
        <v>165</v>
      </c>
      <c r="D149" s="274">
        <v>94.181600000000003</v>
      </c>
      <c r="E149" s="274"/>
      <c r="F149" s="274" t="s">
        <v>432</v>
      </c>
      <c r="G149" s="274">
        <v>8</v>
      </c>
      <c r="H149" s="274">
        <v>8.0709999999999997</v>
      </c>
      <c r="I149" s="443" t="s">
        <v>166</v>
      </c>
      <c r="J149" s="277">
        <v>1088416.29</v>
      </c>
      <c r="K149" s="277">
        <v>1088416.29</v>
      </c>
      <c r="L149" s="277">
        <v>1025088.59</v>
      </c>
      <c r="M149" s="298">
        <v>1</v>
      </c>
    </row>
    <row r="150" spans="2:13" s="88" customFormat="1" ht="28.5" x14ac:dyDescent="0.8">
      <c r="B150" s="295" t="s">
        <v>170</v>
      </c>
      <c r="C150" s="454"/>
      <c r="D150" s="455"/>
      <c r="E150" s="455"/>
      <c r="F150" s="455"/>
      <c r="G150" s="455"/>
      <c r="H150" s="455"/>
      <c r="I150" s="456"/>
      <c r="J150" s="457">
        <v>1994550.5</v>
      </c>
      <c r="K150" s="457">
        <v>1994550.5</v>
      </c>
      <c r="L150" s="457">
        <v>1887513.6600000001</v>
      </c>
      <c r="M150" s="296">
        <v>5</v>
      </c>
    </row>
    <row r="151" spans="2:13" s="88" customFormat="1" ht="28.5" x14ac:dyDescent="0.8">
      <c r="B151" s="295" t="s">
        <v>184</v>
      </c>
      <c r="C151" s="454"/>
      <c r="D151" s="455"/>
      <c r="E151" s="455"/>
      <c r="F151" s="455"/>
      <c r="G151" s="455"/>
      <c r="H151" s="455"/>
      <c r="I151" s="456"/>
      <c r="J151" s="457"/>
      <c r="K151" s="457"/>
      <c r="L151" s="457"/>
      <c r="M151" s="296"/>
    </row>
    <row r="152" spans="2:13" s="89" customFormat="1" ht="28.5" x14ac:dyDescent="0.8">
      <c r="B152" s="297" t="s">
        <v>185</v>
      </c>
      <c r="C152" s="442" t="s">
        <v>165</v>
      </c>
      <c r="D152" s="274">
        <v>95.2</v>
      </c>
      <c r="E152" s="274"/>
      <c r="F152" s="274"/>
      <c r="G152" s="274"/>
      <c r="H152" s="274"/>
      <c r="I152" s="443"/>
      <c r="J152" s="277">
        <v>585.14</v>
      </c>
      <c r="K152" s="277">
        <v>585.14</v>
      </c>
      <c r="L152" s="277">
        <v>557.04999999999995</v>
      </c>
      <c r="M152" s="298">
        <v>1</v>
      </c>
    </row>
    <row r="153" spans="2:13" s="89" customFormat="1" ht="28.5" x14ac:dyDescent="0.8">
      <c r="B153" s="297" t="s">
        <v>185</v>
      </c>
      <c r="C153" s="442" t="s">
        <v>165</v>
      </c>
      <c r="D153" s="274">
        <v>96</v>
      </c>
      <c r="E153" s="274"/>
      <c r="F153" s="274"/>
      <c r="G153" s="274"/>
      <c r="H153" s="274"/>
      <c r="I153" s="443"/>
      <c r="J153" s="277">
        <v>312.37</v>
      </c>
      <c r="K153" s="277">
        <v>312.37</v>
      </c>
      <c r="L153" s="277">
        <v>299.88</v>
      </c>
      <c r="M153" s="298">
        <v>1</v>
      </c>
    </row>
    <row r="154" spans="2:13" s="89" customFormat="1" ht="28.5" x14ac:dyDescent="0.8">
      <c r="B154" s="297" t="s">
        <v>185</v>
      </c>
      <c r="C154" s="442" t="s">
        <v>165</v>
      </c>
      <c r="D154" s="274">
        <v>97.5</v>
      </c>
      <c r="E154" s="274"/>
      <c r="F154" s="274"/>
      <c r="G154" s="274"/>
      <c r="H154" s="274"/>
      <c r="I154" s="443"/>
      <c r="J154" s="277">
        <v>1844.74</v>
      </c>
      <c r="K154" s="277">
        <v>1844.74</v>
      </c>
      <c r="L154" s="277">
        <v>1798.62</v>
      </c>
      <c r="M154" s="298">
        <v>1</v>
      </c>
    </row>
    <row r="155" spans="2:13" s="89" customFormat="1" ht="28.5" x14ac:dyDescent="0.8">
      <c r="B155" s="297" t="s">
        <v>185</v>
      </c>
      <c r="C155" s="442" t="s">
        <v>165</v>
      </c>
      <c r="D155" s="274">
        <v>97.51</v>
      </c>
      <c r="E155" s="274"/>
      <c r="F155" s="274"/>
      <c r="G155" s="274"/>
      <c r="H155" s="274"/>
      <c r="I155" s="443"/>
      <c r="J155" s="277">
        <v>1649.55</v>
      </c>
      <c r="K155" s="277">
        <v>1649.55</v>
      </c>
      <c r="L155" s="277">
        <v>1608.48</v>
      </c>
      <c r="M155" s="298">
        <v>1</v>
      </c>
    </row>
    <row r="156" spans="2:13" s="89" customFormat="1" ht="28.5" x14ac:dyDescent="0.8">
      <c r="B156" s="297" t="s">
        <v>185</v>
      </c>
      <c r="C156" s="442" t="s">
        <v>165</v>
      </c>
      <c r="D156" s="274">
        <v>98</v>
      </c>
      <c r="E156" s="274"/>
      <c r="F156" s="274"/>
      <c r="G156" s="274"/>
      <c r="H156" s="274"/>
      <c r="I156" s="443"/>
      <c r="J156" s="277">
        <v>1603.12</v>
      </c>
      <c r="K156" s="277">
        <v>1603.12</v>
      </c>
      <c r="L156" s="277">
        <v>1571.06</v>
      </c>
      <c r="M156" s="298">
        <v>1</v>
      </c>
    </row>
    <row r="157" spans="2:13" s="89" customFormat="1" ht="28.5" x14ac:dyDescent="0.8">
      <c r="B157" s="297" t="s">
        <v>185</v>
      </c>
      <c r="C157" s="442" t="s">
        <v>165</v>
      </c>
      <c r="D157" s="274">
        <v>98.05</v>
      </c>
      <c r="E157" s="274"/>
      <c r="F157" s="274"/>
      <c r="G157" s="274"/>
      <c r="H157" s="274"/>
      <c r="I157" s="443"/>
      <c r="J157" s="277">
        <v>2417.06</v>
      </c>
      <c r="K157" s="277">
        <v>2417.06</v>
      </c>
      <c r="L157" s="277">
        <v>2369.9299999999998</v>
      </c>
      <c r="M157" s="298">
        <v>1</v>
      </c>
    </row>
    <row r="158" spans="2:13" s="89" customFormat="1" ht="28.5" x14ac:dyDescent="0.8">
      <c r="B158" s="297" t="s">
        <v>185</v>
      </c>
      <c r="C158" s="442" t="s">
        <v>165</v>
      </c>
      <c r="D158" s="274">
        <v>98.1</v>
      </c>
      <c r="E158" s="274"/>
      <c r="F158" s="274"/>
      <c r="G158" s="274"/>
      <c r="H158" s="274"/>
      <c r="I158" s="443"/>
      <c r="J158" s="277">
        <v>1208.68</v>
      </c>
      <c r="K158" s="277">
        <v>1208.68</v>
      </c>
      <c r="L158" s="277">
        <v>1185.72</v>
      </c>
      <c r="M158" s="298">
        <v>1</v>
      </c>
    </row>
    <row r="159" spans="2:13" s="89" customFormat="1" ht="28.5" x14ac:dyDescent="0.8">
      <c r="B159" s="297" t="s">
        <v>185</v>
      </c>
      <c r="C159" s="442" t="s">
        <v>165</v>
      </c>
      <c r="D159" s="274">
        <v>98.25</v>
      </c>
      <c r="E159" s="274"/>
      <c r="F159" s="274"/>
      <c r="G159" s="274"/>
      <c r="H159" s="274"/>
      <c r="I159" s="443"/>
      <c r="J159" s="277">
        <v>2320.7800000000002</v>
      </c>
      <c r="K159" s="277">
        <v>2320.7800000000002</v>
      </c>
      <c r="L159" s="277">
        <v>2280.17</v>
      </c>
      <c r="M159" s="298">
        <v>1</v>
      </c>
    </row>
    <row r="160" spans="2:13" s="89" customFormat="1" ht="28.5" x14ac:dyDescent="0.8">
      <c r="B160" s="297" t="s">
        <v>185</v>
      </c>
      <c r="C160" s="442" t="s">
        <v>165</v>
      </c>
      <c r="D160" s="274">
        <v>98.5</v>
      </c>
      <c r="E160" s="274"/>
      <c r="F160" s="274"/>
      <c r="G160" s="274"/>
      <c r="H160" s="274"/>
      <c r="I160" s="443"/>
      <c r="J160" s="277">
        <v>23636.390000000003</v>
      </c>
      <c r="K160" s="277">
        <v>23636.390000000003</v>
      </c>
      <c r="L160" s="277">
        <v>23281.850000000002</v>
      </c>
      <c r="M160" s="298">
        <v>6</v>
      </c>
    </row>
    <row r="161" spans="2:13" s="89" customFormat="1" ht="28.5" x14ac:dyDescent="0.8">
      <c r="B161" s="297" t="s">
        <v>185</v>
      </c>
      <c r="C161" s="442" t="s">
        <v>165</v>
      </c>
      <c r="D161" s="274">
        <v>98.51</v>
      </c>
      <c r="E161" s="274"/>
      <c r="F161" s="274"/>
      <c r="G161" s="274"/>
      <c r="H161" s="274"/>
      <c r="I161" s="443"/>
      <c r="J161" s="277">
        <v>8379.24</v>
      </c>
      <c r="K161" s="277">
        <v>8379.24</v>
      </c>
      <c r="L161" s="277">
        <v>8254.39</v>
      </c>
      <c r="M161" s="298">
        <v>1</v>
      </c>
    </row>
    <row r="162" spans="2:13" s="89" customFormat="1" ht="28.5" x14ac:dyDescent="0.8">
      <c r="B162" s="297" t="s">
        <v>185</v>
      </c>
      <c r="C162" s="442" t="s">
        <v>165</v>
      </c>
      <c r="D162" s="274">
        <v>98.6</v>
      </c>
      <c r="E162" s="274"/>
      <c r="F162" s="274"/>
      <c r="G162" s="274"/>
      <c r="H162" s="274"/>
      <c r="I162" s="443"/>
      <c r="J162" s="277">
        <v>3679.98</v>
      </c>
      <c r="K162" s="277">
        <v>3679.98</v>
      </c>
      <c r="L162" s="277">
        <v>3628.46</v>
      </c>
      <c r="M162" s="298">
        <v>1</v>
      </c>
    </row>
    <row r="163" spans="2:13" s="89" customFormat="1" ht="28.5" x14ac:dyDescent="0.8">
      <c r="B163" s="297" t="s">
        <v>185</v>
      </c>
      <c r="C163" s="442" t="s">
        <v>165</v>
      </c>
      <c r="D163" s="274">
        <v>98.61</v>
      </c>
      <c r="E163" s="274"/>
      <c r="F163" s="274"/>
      <c r="G163" s="274"/>
      <c r="H163" s="274"/>
      <c r="I163" s="443"/>
      <c r="J163" s="277">
        <v>8399.9599999999991</v>
      </c>
      <c r="K163" s="277">
        <v>8399.9599999999991</v>
      </c>
      <c r="L163" s="277">
        <v>8283.2000000000007</v>
      </c>
      <c r="M163" s="298">
        <v>1</v>
      </c>
    </row>
    <row r="164" spans="2:13" s="89" customFormat="1" ht="28.5" x14ac:dyDescent="0.8">
      <c r="B164" s="297" t="s">
        <v>185</v>
      </c>
      <c r="C164" s="442" t="s">
        <v>165</v>
      </c>
      <c r="D164" s="274">
        <v>98.7</v>
      </c>
      <c r="E164" s="274"/>
      <c r="F164" s="274"/>
      <c r="G164" s="274"/>
      <c r="H164" s="274"/>
      <c r="I164" s="443"/>
      <c r="J164" s="277">
        <v>14521.04</v>
      </c>
      <c r="K164" s="277">
        <v>14521.04</v>
      </c>
      <c r="L164" s="277">
        <v>14332.27</v>
      </c>
      <c r="M164" s="298">
        <v>2</v>
      </c>
    </row>
    <row r="165" spans="2:13" s="89" customFormat="1" ht="28.5" x14ac:dyDescent="0.8">
      <c r="B165" s="297" t="s">
        <v>185</v>
      </c>
      <c r="C165" s="442" t="s">
        <v>165</v>
      </c>
      <c r="D165" s="274">
        <v>98.700100000000006</v>
      </c>
      <c r="E165" s="274"/>
      <c r="F165" s="274"/>
      <c r="G165" s="274"/>
      <c r="H165" s="274"/>
      <c r="I165" s="443"/>
      <c r="J165" s="277">
        <v>6177.28</v>
      </c>
      <c r="K165" s="277">
        <v>6177.28</v>
      </c>
      <c r="L165" s="277">
        <v>6096.98</v>
      </c>
      <c r="M165" s="298">
        <v>1</v>
      </c>
    </row>
    <row r="166" spans="2:13" s="89" customFormat="1" ht="28.5" x14ac:dyDescent="0.8">
      <c r="B166" s="297" t="s">
        <v>185</v>
      </c>
      <c r="C166" s="442" t="s">
        <v>165</v>
      </c>
      <c r="D166" s="274">
        <v>98.75</v>
      </c>
      <c r="E166" s="274"/>
      <c r="F166" s="274"/>
      <c r="G166" s="274"/>
      <c r="H166" s="274"/>
      <c r="I166" s="443"/>
      <c r="J166" s="277">
        <v>15166.130000000001</v>
      </c>
      <c r="K166" s="277">
        <v>15166.130000000001</v>
      </c>
      <c r="L166" s="277">
        <v>14976.56</v>
      </c>
      <c r="M166" s="298">
        <v>3</v>
      </c>
    </row>
    <row r="167" spans="2:13" s="89" customFormat="1" ht="28.5" x14ac:dyDescent="0.8">
      <c r="B167" s="297" t="s">
        <v>185</v>
      </c>
      <c r="C167" s="442" t="s">
        <v>165</v>
      </c>
      <c r="D167" s="274">
        <v>98.8</v>
      </c>
      <c r="E167" s="274"/>
      <c r="F167" s="274"/>
      <c r="G167" s="274"/>
      <c r="H167" s="274"/>
      <c r="I167" s="443"/>
      <c r="J167" s="277">
        <v>16476.98</v>
      </c>
      <c r="K167" s="277">
        <v>16476.98</v>
      </c>
      <c r="L167" s="277">
        <v>16279.26</v>
      </c>
      <c r="M167" s="298">
        <v>1</v>
      </c>
    </row>
    <row r="168" spans="2:13" s="89" customFormat="1" ht="28.5" x14ac:dyDescent="0.8">
      <c r="B168" s="297" t="s">
        <v>185</v>
      </c>
      <c r="C168" s="442" t="s">
        <v>165</v>
      </c>
      <c r="D168" s="274">
        <v>98.9</v>
      </c>
      <c r="E168" s="274"/>
      <c r="F168" s="274"/>
      <c r="G168" s="274"/>
      <c r="H168" s="274"/>
      <c r="I168" s="443"/>
      <c r="J168" s="277">
        <v>4441.3999999999996</v>
      </c>
      <c r="K168" s="277">
        <v>4441.3999999999996</v>
      </c>
      <c r="L168" s="277">
        <v>4392.54</v>
      </c>
      <c r="M168" s="298">
        <v>1</v>
      </c>
    </row>
    <row r="169" spans="2:13" s="89" customFormat="1" ht="28.5" x14ac:dyDescent="0.8">
      <c r="B169" s="297" t="s">
        <v>185</v>
      </c>
      <c r="C169" s="442" t="s">
        <v>165</v>
      </c>
      <c r="D169" s="274">
        <v>99</v>
      </c>
      <c r="E169" s="274"/>
      <c r="F169" s="274"/>
      <c r="G169" s="274"/>
      <c r="H169" s="274"/>
      <c r="I169" s="443"/>
      <c r="J169" s="277">
        <v>28531.06</v>
      </c>
      <c r="K169" s="277">
        <v>28531.06</v>
      </c>
      <c r="L169" s="277">
        <v>28245.75</v>
      </c>
      <c r="M169" s="298">
        <v>4</v>
      </c>
    </row>
    <row r="170" spans="2:13" s="89" customFormat="1" ht="28.5" x14ac:dyDescent="0.8">
      <c r="B170" s="297" t="s">
        <v>185</v>
      </c>
      <c r="C170" s="442" t="s">
        <v>165</v>
      </c>
      <c r="D170" s="274">
        <v>99.03</v>
      </c>
      <c r="E170" s="274"/>
      <c r="F170" s="274"/>
      <c r="G170" s="274"/>
      <c r="H170" s="274"/>
      <c r="I170" s="443"/>
      <c r="J170" s="277">
        <v>11419.49</v>
      </c>
      <c r="K170" s="277">
        <v>11419.49</v>
      </c>
      <c r="L170" s="277">
        <v>11308.72</v>
      </c>
      <c r="M170" s="298">
        <v>1</v>
      </c>
    </row>
    <row r="171" spans="2:13" s="89" customFormat="1" ht="28.5" x14ac:dyDescent="0.8">
      <c r="B171" s="297" t="s">
        <v>185</v>
      </c>
      <c r="C171" s="442" t="s">
        <v>165</v>
      </c>
      <c r="D171" s="274">
        <v>99.05</v>
      </c>
      <c r="E171" s="274"/>
      <c r="F171" s="274"/>
      <c r="G171" s="274"/>
      <c r="H171" s="274"/>
      <c r="I171" s="443"/>
      <c r="J171" s="277">
        <v>25806.480000000003</v>
      </c>
      <c r="K171" s="277">
        <v>25806.480000000003</v>
      </c>
      <c r="L171" s="277">
        <v>25561.32</v>
      </c>
      <c r="M171" s="298">
        <v>2</v>
      </c>
    </row>
    <row r="172" spans="2:13" s="89" customFormat="1" ht="28.5" x14ac:dyDescent="0.8">
      <c r="B172" s="297" t="s">
        <v>185</v>
      </c>
      <c r="C172" s="442" t="s">
        <v>165</v>
      </c>
      <c r="D172" s="274">
        <v>99.07</v>
      </c>
      <c r="E172" s="274"/>
      <c r="F172" s="274"/>
      <c r="G172" s="274"/>
      <c r="H172" s="274"/>
      <c r="I172" s="443"/>
      <c r="J172" s="277">
        <v>9408.08</v>
      </c>
      <c r="K172" s="277">
        <v>9408.08</v>
      </c>
      <c r="L172" s="277">
        <v>9320.58</v>
      </c>
      <c r="M172" s="298">
        <v>1</v>
      </c>
    </row>
    <row r="173" spans="2:13" s="89" customFormat="1" ht="28.5" x14ac:dyDescent="0.8">
      <c r="B173" s="297" t="s">
        <v>185</v>
      </c>
      <c r="C173" s="442" t="s">
        <v>165</v>
      </c>
      <c r="D173" s="274">
        <v>99.1</v>
      </c>
      <c r="E173" s="274"/>
      <c r="F173" s="274"/>
      <c r="G173" s="274"/>
      <c r="H173" s="274"/>
      <c r="I173" s="443"/>
      <c r="J173" s="277">
        <v>113742.21</v>
      </c>
      <c r="K173" s="277">
        <v>113742.21</v>
      </c>
      <c r="L173" s="277">
        <v>112718.52999999998</v>
      </c>
      <c r="M173" s="298">
        <v>8</v>
      </c>
    </row>
    <row r="174" spans="2:13" s="89" customFormat="1" ht="28.5" x14ac:dyDescent="0.8">
      <c r="B174" s="297" t="s">
        <v>185</v>
      </c>
      <c r="C174" s="442" t="s">
        <v>165</v>
      </c>
      <c r="D174" s="274">
        <v>99.11</v>
      </c>
      <c r="E174" s="274"/>
      <c r="F174" s="274"/>
      <c r="G174" s="274"/>
      <c r="H174" s="274"/>
      <c r="I174" s="443"/>
      <c r="J174" s="277">
        <v>24340.41</v>
      </c>
      <c r="K174" s="277">
        <v>24340.41</v>
      </c>
      <c r="L174" s="277">
        <v>24123.78</v>
      </c>
      <c r="M174" s="298">
        <v>2</v>
      </c>
    </row>
    <row r="175" spans="2:13" s="89" customFormat="1" ht="28.5" x14ac:dyDescent="0.8">
      <c r="B175" s="297" t="s">
        <v>185</v>
      </c>
      <c r="C175" s="442" t="s">
        <v>165</v>
      </c>
      <c r="D175" s="274">
        <v>99.110100000000003</v>
      </c>
      <c r="E175" s="274"/>
      <c r="F175" s="274"/>
      <c r="G175" s="274"/>
      <c r="H175" s="274"/>
      <c r="I175" s="443"/>
      <c r="J175" s="277">
        <v>16486.36</v>
      </c>
      <c r="K175" s="277">
        <v>16486.36</v>
      </c>
      <c r="L175" s="277">
        <v>16339.65</v>
      </c>
      <c r="M175" s="298">
        <v>1</v>
      </c>
    </row>
    <row r="176" spans="2:13" s="89" customFormat="1" ht="28.5" x14ac:dyDescent="0.8">
      <c r="B176" s="297" t="s">
        <v>185</v>
      </c>
      <c r="C176" s="442" t="s">
        <v>165</v>
      </c>
      <c r="D176" s="274">
        <v>99.12</v>
      </c>
      <c r="E176" s="274"/>
      <c r="F176" s="274"/>
      <c r="G176" s="274"/>
      <c r="H176" s="274"/>
      <c r="I176" s="443"/>
      <c r="J176" s="277">
        <v>13821.43</v>
      </c>
      <c r="K176" s="277">
        <v>13821.43</v>
      </c>
      <c r="L176" s="277">
        <v>13699.8</v>
      </c>
      <c r="M176" s="298">
        <v>1</v>
      </c>
    </row>
    <row r="177" spans="2:13" s="89" customFormat="1" ht="28.5" x14ac:dyDescent="0.8">
      <c r="B177" s="297" t="s">
        <v>185</v>
      </c>
      <c r="C177" s="442" t="s">
        <v>165</v>
      </c>
      <c r="D177" s="274">
        <v>99.120099999999994</v>
      </c>
      <c r="E177" s="274"/>
      <c r="F177" s="274"/>
      <c r="G177" s="274"/>
      <c r="H177" s="274"/>
      <c r="I177" s="443"/>
      <c r="J177" s="277">
        <v>17049.2</v>
      </c>
      <c r="K177" s="277">
        <v>17049.2</v>
      </c>
      <c r="L177" s="277">
        <v>16899.18</v>
      </c>
      <c r="M177" s="298">
        <v>1</v>
      </c>
    </row>
    <row r="178" spans="2:13" s="89" customFormat="1" ht="28.5" x14ac:dyDescent="0.8">
      <c r="B178" s="297" t="s">
        <v>185</v>
      </c>
      <c r="C178" s="442" t="s">
        <v>165</v>
      </c>
      <c r="D178" s="274">
        <v>99.13</v>
      </c>
      <c r="E178" s="274"/>
      <c r="F178" s="274"/>
      <c r="G178" s="274"/>
      <c r="H178" s="274"/>
      <c r="I178" s="443"/>
      <c r="J178" s="277">
        <v>31031.919999999998</v>
      </c>
      <c r="K178" s="277">
        <v>31031.919999999998</v>
      </c>
      <c r="L178" s="277">
        <v>30761.940000000002</v>
      </c>
      <c r="M178" s="298">
        <v>2</v>
      </c>
    </row>
    <row r="179" spans="2:13" s="89" customFormat="1" ht="28.5" x14ac:dyDescent="0.8">
      <c r="B179" s="297" t="s">
        <v>185</v>
      </c>
      <c r="C179" s="442" t="s">
        <v>165</v>
      </c>
      <c r="D179" s="274">
        <v>99.15</v>
      </c>
      <c r="E179" s="274"/>
      <c r="F179" s="274"/>
      <c r="G179" s="274"/>
      <c r="H179" s="274"/>
      <c r="I179" s="443"/>
      <c r="J179" s="277">
        <v>28360.79</v>
      </c>
      <c r="K179" s="277">
        <v>28360.79</v>
      </c>
      <c r="L179" s="277">
        <v>28119.72</v>
      </c>
      <c r="M179" s="298">
        <v>2</v>
      </c>
    </row>
    <row r="180" spans="2:13" s="89" customFormat="1" ht="28.5" x14ac:dyDescent="0.8">
      <c r="B180" s="297" t="s">
        <v>185</v>
      </c>
      <c r="C180" s="442" t="s">
        <v>165</v>
      </c>
      <c r="D180" s="274">
        <v>99.16</v>
      </c>
      <c r="E180" s="274"/>
      <c r="F180" s="274"/>
      <c r="G180" s="274"/>
      <c r="H180" s="274"/>
      <c r="I180" s="443"/>
      <c r="J180" s="277">
        <v>16062.86</v>
      </c>
      <c r="K180" s="277">
        <v>16062.86</v>
      </c>
      <c r="L180" s="277">
        <v>15927.93</v>
      </c>
      <c r="M180" s="298">
        <v>1</v>
      </c>
    </row>
    <row r="181" spans="2:13" s="89" customFormat="1" ht="28.5" x14ac:dyDescent="0.8">
      <c r="B181" s="297" t="s">
        <v>185</v>
      </c>
      <c r="C181" s="442" t="s">
        <v>165</v>
      </c>
      <c r="D181" s="274">
        <v>99.2</v>
      </c>
      <c r="E181" s="274"/>
      <c r="F181" s="274"/>
      <c r="G181" s="274"/>
      <c r="H181" s="274"/>
      <c r="I181" s="443"/>
      <c r="J181" s="277">
        <v>120402.82</v>
      </c>
      <c r="K181" s="277">
        <v>120402.82</v>
      </c>
      <c r="L181" s="277">
        <v>119439.6</v>
      </c>
      <c r="M181" s="298">
        <v>5</v>
      </c>
    </row>
    <row r="182" spans="2:13" s="89" customFormat="1" ht="28.5" x14ac:dyDescent="0.8">
      <c r="B182" s="297" t="s">
        <v>185</v>
      </c>
      <c r="C182" s="442" t="s">
        <v>165</v>
      </c>
      <c r="D182" s="274">
        <v>99.21</v>
      </c>
      <c r="E182" s="274"/>
      <c r="F182" s="274"/>
      <c r="G182" s="274"/>
      <c r="H182" s="274"/>
      <c r="I182" s="443"/>
      <c r="J182" s="277">
        <v>20102.84</v>
      </c>
      <c r="K182" s="277">
        <v>20102.84</v>
      </c>
      <c r="L182" s="277">
        <v>19944.03</v>
      </c>
      <c r="M182" s="298">
        <v>1</v>
      </c>
    </row>
    <row r="183" spans="2:13" s="89" customFormat="1" ht="28.5" x14ac:dyDescent="0.8">
      <c r="B183" s="297" t="s">
        <v>185</v>
      </c>
      <c r="C183" s="442" t="s">
        <v>165</v>
      </c>
      <c r="D183" s="274">
        <v>99.25</v>
      </c>
      <c r="E183" s="274"/>
      <c r="F183" s="274"/>
      <c r="G183" s="274"/>
      <c r="H183" s="274"/>
      <c r="I183" s="443"/>
      <c r="J183" s="277">
        <v>58301.030000000006</v>
      </c>
      <c r="K183" s="277">
        <v>58301.030000000006</v>
      </c>
      <c r="L183" s="277">
        <v>57863.770000000004</v>
      </c>
      <c r="M183" s="298">
        <v>3</v>
      </c>
    </row>
    <row r="184" spans="2:13" s="89" customFormat="1" ht="28.5" x14ac:dyDescent="0.8">
      <c r="B184" s="297" t="s">
        <v>185</v>
      </c>
      <c r="C184" s="442" t="s">
        <v>165</v>
      </c>
      <c r="D184" s="274">
        <v>99.3</v>
      </c>
      <c r="E184" s="274"/>
      <c r="F184" s="274"/>
      <c r="G184" s="274"/>
      <c r="H184" s="274"/>
      <c r="I184" s="443"/>
      <c r="J184" s="277">
        <v>165650.82</v>
      </c>
      <c r="K184" s="277">
        <v>165650.82</v>
      </c>
      <c r="L184" s="277">
        <v>164491.27000000002</v>
      </c>
      <c r="M184" s="298">
        <v>5</v>
      </c>
    </row>
    <row r="185" spans="2:13" s="89" customFormat="1" ht="28.5" x14ac:dyDescent="0.8">
      <c r="B185" s="297" t="s">
        <v>185</v>
      </c>
      <c r="C185" s="442" t="s">
        <v>165</v>
      </c>
      <c r="D185" s="274">
        <v>99.3001</v>
      </c>
      <c r="E185" s="274"/>
      <c r="F185" s="274"/>
      <c r="G185" s="274"/>
      <c r="H185" s="274"/>
      <c r="I185" s="443"/>
      <c r="J185" s="277">
        <v>36950.81</v>
      </c>
      <c r="K185" s="277">
        <v>36950.81</v>
      </c>
      <c r="L185" s="277">
        <v>36692.19</v>
      </c>
      <c r="M185" s="298">
        <v>1</v>
      </c>
    </row>
    <row r="186" spans="2:13" s="89" customFormat="1" ht="28.5" x14ac:dyDescent="0.8">
      <c r="B186" s="297" t="s">
        <v>185</v>
      </c>
      <c r="C186" s="442" t="s">
        <v>165</v>
      </c>
      <c r="D186" s="274">
        <v>99.31</v>
      </c>
      <c r="E186" s="274"/>
      <c r="F186" s="274"/>
      <c r="G186" s="274"/>
      <c r="H186" s="274"/>
      <c r="I186" s="443"/>
      <c r="J186" s="277">
        <v>50819.61</v>
      </c>
      <c r="K186" s="277">
        <v>50819.61</v>
      </c>
      <c r="L186" s="277">
        <v>50468.95</v>
      </c>
      <c r="M186" s="298">
        <v>1</v>
      </c>
    </row>
    <row r="187" spans="2:13" s="89" customFormat="1" ht="28.5" x14ac:dyDescent="0.8">
      <c r="B187" s="297" t="s">
        <v>185</v>
      </c>
      <c r="C187" s="442" t="s">
        <v>165</v>
      </c>
      <c r="D187" s="274">
        <v>99.35</v>
      </c>
      <c r="E187" s="274"/>
      <c r="F187" s="274"/>
      <c r="G187" s="274"/>
      <c r="H187" s="274"/>
      <c r="I187" s="443"/>
      <c r="J187" s="277">
        <v>76384.51999999999</v>
      </c>
      <c r="K187" s="277">
        <v>76384.51999999999</v>
      </c>
      <c r="L187" s="277">
        <v>75888.01999999999</v>
      </c>
      <c r="M187" s="298">
        <v>2</v>
      </c>
    </row>
    <row r="188" spans="2:13" s="89" customFormat="1" ht="28.5" x14ac:dyDescent="0.8">
      <c r="B188" s="297" t="s">
        <v>185</v>
      </c>
      <c r="C188" s="442" t="s">
        <v>165</v>
      </c>
      <c r="D188" s="274">
        <v>99.373999999999995</v>
      </c>
      <c r="E188" s="274"/>
      <c r="F188" s="274"/>
      <c r="G188" s="274"/>
      <c r="H188" s="274"/>
      <c r="I188" s="443"/>
      <c r="J188" s="277">
        <v>21817.23</v>
      </c>
      <c r="K188" s="277">
        <v>21817.23</v>
      </c>
      <c r="L188" s="277">
        <v>21680.65</v>
      </c>
      <c r="M188" s="298">
        <v>1</v>
      </c>
    </row>
    <row r="189" spans="2:13" s="89" customFormat="1" ht="28.5" x14ac:dyDescent="0.8">
      <c r="B189" s="297" t="s">
        <v>185</v>
      </c>
      <c r="C189" s="442" t="s">
        <v>165</v>
      </c>
      <c r="D189" s="274">
        <v>99.4</v>
      </c>
      <c r="E189" s="274"/>
      <c r="F189" s="274"/>
      <c r="G189" s="274"/>
      <c r="H189" s="274"/>
      <c r="I189" s="443"/>
      <c r="J189" s="277">
        <v>293267.44</v>
      </c>
      <c r="K189" s="277">
        <v>293267.44</v>
      </c>
      <c r="L189" s="277">
        <v>291507.83999999997</v>
      </c>
      <c r="M189" s="298">
        <v>6</v>
      </c>
    </row>
    <row r="190" spans="2:13" s="89" customFormat="1" ht="28.5" x14ac:dyDescent="0.8">
      <c r="B190" s="297" t="s">
        <v>185</v>
      </c>
      <c r="C190" s="442" t="s">
        <v>165</v>
      </c>
      <c r="D190" s="274">
        <v>99.405000000000001</v>
      </c>
      <c r="E190" s="274"/>
      <c r="F190" s="274"/>
      <c r="G190" s="274"/>
      <c r="H190" s="274"/>
      <c r="I190" s="443"/>
      <c r="J190" s="277">
        <v>60677.86</v>
      </c>
      <c r="K190" s="277">
        <v>60677.86</v>
      </c>
      <c r="L190" s="277">
        <v>60316.83</v>
      </c>
      <c r="M190" s="298">
        <v>1</v>
      </c>
    </row>
    <row r="191" spans="2:13" s="89" customFormat="1" ht="28.5" x14ac:dyDescent="0.8">
      <c r="B191" s="297" t="s">
        <v>185</v>
      </c>
      <c r="C191" s="442" t="s">
        <v>165</v>
      </c>
      <c r="D191" s="274">
        <v>99.45</v>
      </c>
      <c r="E191" s="274"/>
      <c r="F191" s="274"/>
      <c r="G191" s="274"/>
      <c r="H191" s="274"/>
      <c r="I191" s="443"/>
      <c r="J191" s="277">
        <v>63417.64</v>
      </c>
      <c r="K191" s="277">
        <v>63417.64</v>
      </c>
      <c r="L191" s="277">
        <v>63068.84</v>
      </c>
      <c r="M191" s="298">
        <v>1</v>
      </c>
    </row>
    <row r="192" spans="2:13" s="89" customFormat="1" ht="28.5" x14ac:dyDescent="0.8">
      <c r="B192" s="297" t="s">
        <v>185</v>
      </c>
      <c r="C192" s="442" t="s">
        <v>165</v>
      </c>
      <c r="D192" s="274">
        <v>99.5</v>
      </c>
      <c r="E192" s="274"/>
      <c r="F192" s="274"/>
      <c r="G192" s="274"/>
      <c r="H192" s="274"/>
      <c r="I192" s="443"/>
      <c r="J192" s="277">
        <v>527198.25</v>
      </c>
      <c r="K192" s="277">
        <v>527198.25</v>
      </c>
      <c r="L192" s="277">
        <v>524562.25</v>
      </c>
      <c r="M192" s="298">
        <v>6</v>
      </c>
    </row>
    <row r="193" spans="2:13" s="89" customFormat="1" ht="28.5" x14ac:dyDescent="0.8">
      <c r="B193" s="297" t="s">
        <v>185</v>
      </c>
      <c r="C193" s="442" t="s">
        <v>165</v>
      </c>
      <c r="D193" s="274">
        <v>99.51</v>
      </c>
      <c r="E193" s="274"/>
      <c r="F193" s="274"/>
      <c r="G193" s="274"/>
      <c r="H193" s="274"/>
      <c r="I193" s="443"/>
      <c r="J193" s="277">
        <v>64678.85</v>
      </c>
      <c r="K193" s="277">
        <v>64678.85</v>
      </c>
      <c r="L193" s="277">
        <v>64361.919999999998</v>
      </c>
      <c r="M193" s="298">
        <v>1</v>
      </c>
    </row>
    <row r="194" spans="2:13" s="89" customFormat="1" ht="28.5" x14ac:dyDescent="0.8">
      <c r="B194" s="297" t="s">
        <v>185</v>
      </c>
      <c r="C194" s="442" t="s">
        <v>165</v>
      </c>
      <c r="D194" s="274">
        <v>99.55</v>
      </c>
      <c r="E194" s="274"/>
      <c r="F194" s="274"/>
      <c r="G194" s="274"/>
      <c r="H194" s="274"/>
      <c r="I194" s="443"/>
      <c r="J194" s="277">
        <v>69113.279999999999</v>
      </c>
      <c r="K194" s="277">
        <v>69113.279999999999</v>
      </c>
      <c r="L194" s="277">
        <v>68802.27</v>
      </c>
      <c r="M194" s="298">
        <v>1</v>
      </c>
    </row>
    <row r="195" spans="2:13" s="89" customFormat="1" ht="28.5" x14ac:dyDescent="0.8">
      <c r="B195" s="297" t="s">
        <v>185</v>
      </c>
      <c r="C195" s="442" t="s">
        <v>165</v>
      </c>
      <c r="D195" s="274">
        <v>99.56</v>
      </c>
      <c r="E195" s="274"/>
      <c r="F195" s="274"/>
      <c r="G195" s="274"/>
      <c r="H195" s="274"/>
      <c r="I195" s="443"/>
      <c r="J195" s="277">
        <v>101652.61</v>
      </c>
      <c r="K195" s="277">
        <v>101652.61</v>
      </c>
      <c r="L195" s="277">
        <v>101205.34</v>
      </c>
      <c r="M195" s="298">
        <v>1</v>
      </c>
    </row>
    <row r="196" spans="2:13" s="89" customFormat="1" ht="28.5" x14ac:dyDescent="0.8">
      <c r="B196" s="297" t="s">
        <v>185</v>
      </c>
      <c r="C196" s="442" t="s">
        <v>165</v>
      </c>
      <c r="D196" s="274">
        <v>99.560100000000006</v>
      </c>
      <c r="E196" s="274"/>
      <c r="F196" s="274"/>
      <c r="G196" s="274"/>
      <c r="H196" s="274"/>
      <c r="I196" s="443"/>
      <c r="J196" s="277">
        <v>140181.76999999999</v>
      </c>
      <c r="K196" s="277">
        <v>140181.76999999999</v>
      </c>
      <c r="L196" s="277">
        <v>139565.10999999999</v>
      </c>
      <c r="M196" s="298">
        <v>1</v>
      </c>
    </row>
    <row r="197" spans="2:13" s="89" customFormat="1" ht="28.5" x14ac:dyDescent="0.8">
      <c r="B197" s="297" t="s">
        <v>185</v>
      </c>
      <c r="C197" s="442" t="s">
        <v>165</v>
      </c>
      <c r="D197" s="274">
        <v>99.57</v>
      </c>
      <c r="E197" s="274"/>
      <c r="F197" s="274"/>
      <c r="G197" s="274"/>
      <c r="H197" s="274"/>
      <c r="I197" s="443"/>
      <c r="J197" s="277">
        <v>213400</v>
      </c>
      <c r="K197" s="277">
        <v>213400</v>
      </c>
      <c r="L197" s="277">
        <v>212482.38</v>
      </c>
      <c r="M197" s="298">
        <v>1</v>
      </c>
    </row>
    <row r="198" spans="2:13" s="89" customFormat="1" ht="28.5" x14ac:dyDescent="0.8">
      <c r="B198" s="297" t="s">
        <v>185</v>
      </c>
      <c r="C198" s="442" t="s">
        <v>165</v>
      </c>
      <c r="D198" s="274">
        <v>99.6</v>
      </c>
      <c r="E198" s="274"/>
      <c r="F198" s="274"/>
      <c r="G198" s="274"/>
      <c r="H198" s="274"/>
      <c r="I198" s="443"/>
      <c r="J198" s="277">
        <v>997790.57</v>
      </c>
      <c r="K198" s="277">
        <v>997790.57</v>
      </c>
      <c r="L198" s="277">
        <v>993799.41999999993</v>
      </c>
      <c r="M198" s="298">
        <v>6</v>
      </c>
    </row>
    <row r="199" spans="2:13" s="89" customFormat="1" ht="28.5" x14ac:dyDescent="0.8">
      <c r="B199" s="297" t="s">
        <v>185</v>
      </c>
      <c r="C199" s="442" t="s">
        <v>165</v>
      </c>
      <c r="D199" s="274">
        <v>99.617999999999995</v>
      </c>
      <c r="E199" s="274"/>
      <c r="F199" s="274"/>
      <c r="G199" s="274"/>
      <c r="H199" s="274"/>
      <c r="I199" s="443"/>
      <c r="J199" s="277">
        <v>178806.93</v>
      </c>
      <c r="K199" s="277">
        <v>178806.93</v>
      </c>
      <c r="L199" s="277">
        <v>178123.89</v>
      </c>
      <c r="M199" s="298">
        <v>1</v>
      </c>
    </row>
    <row r="200" spans="2:13" s="89" customFormat="1" ht="28.5" x14ac:dyDescent="0.8">
      <c r="B200" s="297" t="s">
        <v>185</v>
      </c>
      <c r="C200" s="442" t="s">
        <v>165</v>
      </c>
      <c r="D200" s="274">
        <v>99.62</v>
      </c>
      <c r="E200" s="274"/>
      <c r="F200" s="274"/>
      <c r="G200" s="274"/>
      <c r="H200" s="274"/>
      <c r="I200" s="443"/>
      <c r="J200" s="277">
        <v>483227.22</v>
      </c>
      <c r="K200" s="277">
        <v>483227.22</v>
      </c>
      <c r="L200" s="277">
        <v>481390.95999999996</v>
      </c>
      <c r="M200" s="298">
        <v>2</v>
      </c>
    </row>
    <row r="201" spans="2:13" s="89" customFormat="1" ht="28.5" x14ac:dyDescent="0.8">
      <c r="B201" s="297" t="s">
        <v>185</v>
      </c>
      <c r="C201" s="442" t="s">
        <v>165</v>
      </c>
      <c r="D201" s="274">
        <v>99.628</v>
      </c>
      <c r="E201" s="274"/>
      <c r="F201" s="274"/>
      <c r="G201" s="274"/>
      <c r="H201" s="274"/>
      <c r="I201" s="443"/>
      <c r="J201" s="277">
        <v>272710.07</v>
      </c>
      <c r="K201" s="277">
        <v>272710.07</v>
      </c>
      <c r="L201" s="277">
        <v>271695.59000000003</v>
      </c>
      <c r="M201" s="298">
        <v>1</v>
      </c>
    </row>
    <row r="202" spans="2:13" s="89" customFormat="1" ht="28.5" x14ac:dyDescent="0.8">
      <c r="B202" s="297" t="s">
        <v>185</v>
      </c>
      <c r="C202" s="442" t="s">
        <v>165</v>
      </c>
      <c r="D202" s="274">
        <v>99.65</v>
      </c>
      <c r="E202" s="274"/>
      <c r="F202" s="274"/>
      <c r="G202" s="274"/>
      <c r="H202" s="274"/>
      <c r="I202" s="443"/>
      <c r="J202" s="277">
        <v>1924967.79</v>
      </c>
      <c r="K202" s="277">
        <v>1924967.79</v>
      </c>
      <c r="L202" s="277">
        <v>1918230.39</v>
      </c>
      <c r="M202" s="298">
        <v>9</v>
      </c>
    </row>
    <row r="203" spans="2:13" s="89" customFormat="1" ht="28.5" x14ac:dyDescent="0.8">
      <c r="B203" s="297" t="s">
        <v>185</v>
      </c>
      <c r="C203" s="442" t="s">
        <v>165</v>
      </c>
      <c r="D203" s="274">
        <v>99.66</v>
      </c>
      <c r="E203" s="274"/>
      <c r="F203" s="274"/>
      <c r="G203" s="274"/>
      <c r="H203" s="274"/>
      <c r="I203" s="443"/>
      <c r="J203" s="277">
        <v>129595.64</v>
      </c>
      <c r="K203" s="277">
        <v>129595.64</v>
      </c>
      <c r="L203" s="277">
        <v>129155.01</v>
      </c>
      <c r="M203" s="298">
        <v>1</v>
      </c>
    </row>
    <row r="204" spans="2:13" s="89" customFormat="1" ht="28.5" x14ac:dyDescent="0.8">
      <c r="B204" s="297" t="s">
        <v>185</v>
      </c>
      <c r="C204" s="442" t="s">
        <v>165</v>
      </c>
      <c r="D204" s="274">
        <v>99.67</v>
      </c>
      <c r="E204" s="274"/>
      <c r="F204" s="274"/>
      <c r="G204" s="274"/>
      <c r="H204" s="274"/>
      <c r="I204" s="443"/>
      <c r="J204" s="277">
        <v>1086633.6499999999</v>
      </c>
      <c r="K204" s="277">
        <v>1086633.6499999999</v>
      </c>
      <c r="L204" s="277">
        <v>1083047.76</v>
      </c>
      <c r="M204" s="298">
        <v>3</v>
      </c>
    </row>
    <row r="205" spans="2:13" s="89" customFormat="1" ht="28.5" x14ac:dyDescent="0.8">
      <c r="B205" s="297" t="s">
        <v>185</v>
      </c>
      <c r="C205" s="442" t="s">
        <v>165</v>
      </c>
      <c r="D205" s="274">
        <v>99.685000000000002</v>
      </c>
      <c r="E205" s="274"/>
      <c r="F205" s="274"/>
      <c r="G205" s="274"/>
      <c r="H205" s="274"/>
      <c r="I205" s="443"/>
      <c r="J205" s="277">
        <v>278238.77</v>
      </c>
      <c r="K205" s="277">
        <v>278238.77</v>
      </c>
      <c r="L205" s="277">
        <v>277362.32</v>
      </c>
      <c r="M205" s="298">
        <v>1</v>
      </c>
    </row>
    <row r="206" spans="2:13" s="89" customFormat="1" ht="28.5" x14ac:dyDescent="0.8">
      <c r="B206" s="297" t="s">
        <v>185</v>
      </c>
      <c r="C206" s="442" t="s">
        <v>165</v>
      </c>
      <c r="D206" s="274">
        <v>99.7</v>
      </c>
      <c r="E206" s="274"/>
      <c r="F206" s="274"/>
      <c r="G206" s="274"/>
      <c r="H206" s="274"/>
      <c r="I206" s="443"/>
      <c r="J206" s="277">
        <v>1944190.7700000003</v>
      </c>
      <c r="K206" s="277">
        <v>1944190.7700000003</v>
      </c>
      <c r="L206" s="277">
        <v>1938358.2</v>
      </c>
      <c r="M206" s="298">
        <v>7</v>
      </c>
    </row>
    <row r="207" spans="2:13" s="89" customFormat="1" ht="28.5" x14ac:dyDescent="0.8">
      <c r="B207" s="297" t="s">
        <v>185</v>
      </c>
      <c r="C207" s="442" t="s">
        <v>165</v>
      </c>
      <c r="D207" s="274">
        <v>99.71</v>
      </c>
      <c r="E207" s="274"/>
      <c r="F207" s="274"/>
      <c r="G207" s="274"/>
      <c r="H207" s="274"/>
      <c r="I207" s="443"/>
      <c r="J207" s="277">
        <v>190699.13</v>
      </c>
      <c r="K207" s="277">
        <v>190699.13</v>
      </c>
      <c r="L207" s="277">
        <v>190146.1</v>
      </c>
      <c r="M207" s="298">
        <v>1</v>
      </c>
    </row>
    <row r="208" spans="2:13" s="89" customFormat="1" ht="28.5" x14ac:dyDescent="0.8">
      <c r="B208" s="297" t="s">
        <v>185</v>
      </c>
      <c r="C208" s="442" t="s">
        <v>165</v>
      </c>
      <c r="D208" s="274">
        <v>99.72</v>
      </c>
      <c r="E208" s="274"/>
      <c r="F208" s="274"/>
      <c r="G208" s="274"/>
      <c r="H208" s="274"/>
      <c r="I208" s="443"/>
      <c r="J208" s="277">
        <v>482320.91000000003</v>
      </c>
      <c r="K208" s="277">
        <v>482320.91000000003</v>
      </c>
      <c r="L208" s="277">
        <v>480970.41</v>
      </c>
      <c r="M208" s="298">
        <v>2</v>
      </c>
    </row>
    <row r="209" spans="2:13" s="89" customFormat="1" ht="28.5" x14ac:dyDescent="0.8">
      <c r="B209" s="297" t="s">
        <v>185</v>
      </c>
      <c r="C209" s="442" t="s">
        <v>165</v>
      </c>
      <c r="D209" s="274">
        <v>99.730099999999993</v>
      </c>
      <c r="E209" s="274"/>
      <c r="F209" s="274"/>
      <c r="G209" s="274"/>
      <c r="H209" s="274"/>
      <c r="I209" s="443"/>
      <c r="J209" s="277">
        <v>918185.78</v>
      </c>
      <c r="K209" s="277">
        <v>918185.78</v>
      </c>
      <c r="L209" s="277">
        <v>915707.6</v>
      </c>
      <c r="M209" s="298">
        <v>1</v>
      </c>
    </row>
    <row r="210" spans="2:13" s="89" customFormat="1" ht="28.5" x14ac:dyDescent="0.8">
      <c r="B210" s="297" t="s">
        <v>185</v>
      </c>
      <c r="C210" s="442" t="s">
        <v>165</v>
      </c>
      <c r="D210" s="274">
        <v>99.731999999999999</v>
      </c>
      <c r="E210" s="274"/>
      <c r="F210" s="274"/>
      <c r="G210" s="274"/>
      <c r="H210" s="274"/>
      <c r="I210" s="443"/>
      <c r="J210" s="277">
        <v>686917.88</v>
      </c>
      <c r="K210" s="277">
        <v>686917.88</v>
      </c>
      <c r="L210" s="277">
        <v>685076.94</v>
      </c>
      <c r="M210" s="298">
        <v>1</v>
      </c>
    </row>
    <row r="211" spans="2:13" s="89" customFormat="1" ht="28.5" x14ac:dyDescent="0.8">
      <c r="B211" s="297" t="s">
        <v>185</v>
      </c>
      <c r="C211" s="442" t="s">
        <v>165</v>
      </c>
      <c r="D211" s="274">
        <v>99.75</v>
      </c>
      <c r="E211" s="274"/>
      <c r="F211" s="274"/>
      <c r="G211" s="274"/>
      <c r="H211" s="274"/>
      <c r="I211" s="443"/>
      <c r="J211" s="277">
        <v>2140084.44</v>
      </c>
      <c r="K211" s="277">
        <v>2140084.44</v>
      </c>
      <c r="L211" s="277">
        <v>2134734.23</v>
      </c>
      <c r="M211" s="298">
        <v>2</v>
      </c>
    </row>
    <row r="212" spans="2:13" s="89" customFormat="1" ht="28.5" x14ac:dyDescent="0.8">
      <c r="B212" s="297" t="s">
        <v>185</v>
      </c>
      <c r="C212" s="442" t="s">
        <v>165</v>
      </c>
      <c r="D212" s="274">
        <v>99.76</v>
      </c>
      <c r="E212" s="274"/>
      <c r="F212" s="274"/>
      <c r="G212" s="274"/>
      <c r="H212" s="274"/>
      <c r="I212" s="443"/>
      <c r="J212" s="277">
        <v>990674.40999999992</v>
      </c>
      <c r="K212" s="277">
        <v>990674.40999999992</v>
      </c>
      <c r="L212" s="277">
        <v>988296.79</v>
      </c>
      <c r="M212" s="298">
        <v>2</v>
      </c>
    </row>
    <row r="213" spans="2:13" s="89" customFormat="1" ht="28.5" x14ac:dyDescent="0.8">
      <c r="B213" s="297" t="s">
        <v>185</v>
      </c>
      <c r="C213" s="442" t="s">
        <v>165</v>
      </c>
      <c r="D213" s="274">
        <v>99.77</v>
      </c>
      <c r="E213" s="274"/>
      <c r="F213" s="274"/>
      <c r="G213" s="274"/>
      <c r="H213" s="274"/>
      <c r="I213" s="443"/>
      <c r="J213" s="277">
        <v>667075.96</v>
      </c>
      <c r="K213" s="277">
        <v>667075.96</v>
      </c>
      <c r="L213" s="277">
        <v>665541.68999999994</v>
      </c>
      <c r="M213" s="298">
        <v>1</v>
      </c>
    </row>
    <row r="214" spans="2:13" s="89" customFormat="1" ht="28.5" x14ac:dyDescent="0.8">
      <c r="B214" s="297" t="s">
        <v>185</v>
      </c>
      <c r="C214" s="442" t="s">
        <v>165</v>
      </c>
      <c r="D214" s="274">
        <v>99.79</v>
      </c>
      <c r="E214" s="274"/>
      <c r="F214" s="274"/>
      <c r="G214" s="274"/>
      <c r="H214" s="274"/>
      <c r="I214" s="443"/>
      <c r="J214" s="277">
        <v>3500000</v>
      </c>
      <c r="K214" s="277">
        <v>3500000</v>
      </c>
      <c r="L214" s="277">
        <v>3492650</v>
      </c>
      <c r="M214" s="298">
        <v>1</v>
      </c>
    </row>
    <row r="215" spans="2:13" s="89" customFormat="1" ht="28.5" x14ac:dyDescent="0.8">
      <c r="B215" s="297" t="s">
        <v>185</v>
      </c>
      <c r="C215" s="442" t="s">
        <v>165</v>
      </c>
      <c r="D215" s="274">
        <v>99.8</v>
      </c>
      <c r="E215" s="274"/>
      <c r="F215" s="274"/>
      <c r="G215" s="274"/>
      <c r="H215" s="274"/>
      <c r="I215" s="443"/>
      <c r="J215" s="277">
        <v>3783678.45</v>
      </c>
      <c r="K215" s="277">
        <v>3783678.45</v>
      </c>
      <c r="L215" s="277">
        <v>3776111.09</v>
      </c>
      <c r="M215" s="298">
        <v>3</v>
      </c>
    </row>
    <row r="216" spans="2:13" s="88" customFormat="1" ht="28.5" x14ac:dyDescent="0.8">
      <c r="B216" s="295" t="s">
        <v>170</v>
      </c>
      <c r="C216" s="454"/>
      <c r="D216" s="455"/>
      <c r="E216" s="455"/>
      <c r="F216" s="455"/>
      <c r="G216" s="455"/>
      <c r="H216" s="455"/>
      <c r="I216" s="456"/>
      <c r="J216" s="457">
        <v>23188695.879999999</v>
      </c>
      <c r="K216" s="457">
        <v>23188695.879999999</v>
      </c>
      <c r="L216" s="457">
        <v>23116962.969999995</v>
      </c>
      <c r="M216" s="296">
        <v>134</v>
      </c>
    </row>
    <row r="217" spans="2:13" s="88" customFormat="1" ht="28.5" x14ac:dyDescent="0.8">
      <c r="B217" s="295" t="s">
        <v>186</v>
      </c>
      <c r="C217" s="454"/>
      <c r="D217" s="455"/>
      <c r="E217" s="455"/>
      <c r="F217" s="455"/>
      <c r="G217" s="455"/>
      <c r="H217" s="455"/>
      <c r="I217" s="456"/>
      <c r="J217" s="457"/>
      <c r="K217" s="457"/>
      <c r="L217" s="457"/>
      <c r="M217" s="296"/>
    </row>
    <row r="218" spans="2:13" s="89" customFormat="1" ht="28.5" x14ac:dyDescent="0.8">
      <c r="B218" s="297" t="s">
        <v>185</v>
      </c>
      <c r="C218" s="442" t="s">
        <v>165</v>
      </c>
      <c r="D218" s="274">
        <v>89.25</v>
      </c>
      <c r="E218" s="274"/>
      <c r="F218" s="274"/>
      <c r="G218" s="274"/>
      <c r="H218" s="274"/>
      <c r="I218" s="443"/>
      <c r="J218" s="277">
        <v>403007.32</v>
      </c>
      <c r="K218" s="277">
        <v>403007.32</v>
      </c>
      <c r="L218" s="277">
        <v>359684.03</v>
      </c>
      <c r="M218" s="298">
        <v>1</v>
      </c>
    </row>
    <row r="219" spans="2:13" s="89" customFormat="1" ht="28.5" x14ac:dyDescent="0.8">
      <c r="B219" s="297" t="s">
        <v>185</v>
      </c>
      <c r="C219" s="442" t="s">
        <v>165</v>
      </c>
      <c r="D219" s="274">
        <v>89.7</v>
      </c>
      <c r="E219" s="274"/>
      <c r="F219" s="274"/>
      <c r="G219" s="274"/>
      <c r="H219" s="274"/>
      <c r="I219" s="443"/>
      <c r="J219" s="277">
        <v>13517.28</v>
      </c>
      <c r="K219" s="277">
        <v>13517.28</v>
      </c>
      <c r="L219" s="277">
        <v>12125</v>
      </c>
      <c r="M219" s="298">
        <v>1</v>
      </c>
    </row>
    <row r="220" spans="2:13" s="89" customFormat="1" ht="28.5" x14ac:dyDescent="0.8">
      <c r="B220" s="297" t="s">
        <v>185</v>
      </c>
      <c r="C220" s="442" t="s">
        <v>165</v>
      </c>
      <c r="D220" s="274">
        <v>89.7</v>
      </c>
      <c r="E220" s="274"/>
      <c r="F220" s="274"/>
      <c r="G220" s="274"/>
      <c r="H220" s="274"/>
      <c r="I220" s="443"/>
      <c r="J220" s="277">
        <v>20000</v>
      </c>
      <c r="K220" s="277">
        <v>20000</v>
      </c>
      <c r="L220" s="277">
        <v>17940</v>
      </c>
      <c r="M220" s="298">
        <v>1</v>
      </c>
    </row>
    <row r="221" spans="2:13" s="89" customFormat="1" ht="28.5" x14ac:dyDescent="0.8">
      <c r="B221" s="297" t="s">
        <v>185</v>
      </c>
      <c r="C221" s="442" t="s">
        <v>165</v>
      </c>
      <c r="D221" s="274">
        <v>89.7</v>
      </c>
      <c r="E221" s="274"/>
      <c r="F221" s="274"/>
      <c r="G221" s="274"/>
      <c r="H221" s="274"/>
      <c r="I221" s="443"/>
      <c r="J221" s="277">
        <v>15233.79</v>
      </c>
      <c r="K221" s="277">
        <v>15233.79</v>
      </c>
      <c r="L221" s="277">
        <v>13664.71</v>
      </c>
      <c r="M221" s="298">
        <v>1</v>
      </c>
    </row>
    <row r="222" spans="2:13" s="89" customFormat="1" ht="28.5" x14ac:dyDescent="0.8">
      <c r="B222" s="297" t="s">
        <v>185</v>
      </c>
      <c r="C222" s="442" t="s">
        <v>165</v>
      </c>
      <c r="D222" s="274">
        <v>90</v>
      </c>
      <c r="E222" s="274"/>
      <c r="F222" s="274"/>
      <c r="G222" s="274"/>
      <c r="H222" s="274"/>
      <c r="I222" s="443"/>
      <c r="J222" s="277">
        <v>82074.539999999994</v>
      </c>
      <c r="K222" s="277">
        <v>82074.539999999994</v>
      </c>
      <c r="L222" s="277">
        <v>73867.09</v>
      </c>
      <c r="M222" s="298">
        <v>1</v>
      </c>
    </row>
    <row r="223" spans="2:13" s="89" customFormat="1" ht="28.5" x14ac:dyDescent="0.8">
      <c r="B223" s="297" t="s">
        <v>185</v>
      </c>
      <c r="C223" s="442" t="s">
        <v>165</v>
      </c>
      <c r="D223" s="274">
        <v>90</v>
      </c>
      <c r="E223" s="274"/>
      <c r="F223" s="274"/>
      <c r="G223" s="274"/>
      <c r="H223" s="274"/>
      <c r="I223" s="443"/>
      <c r="J223" s="277">
        <v>25457.51</v>
      </c>
      <c r="K223" s="277">
        <v>25457.51</v>
      </c>
      <c r="L223" s="277">
        <v>22911.759999999998</v>
      </c>
      <c r="M223" s="298">
        <v>1</v>
      </c>
    </row>
    <row r="224" spans="2:13" s="89" customFormat="1" ht="28.5" x14ac:dyDescent="0.8">
      <c r="B224" s="297" t="s">
        <v>185</v>
      </c>
      <c r="C224" s="442" t="s">
        <v>165</v>
      </c>
      <c r="D224" s="274">
        <v>90</v>
      </c>
      <c r="E224" s="274"/>
      <c r="F224" s="274"/>
      <c r="G224" s="274"/>
      <c r="H224" s="274"/>
      <c r="I224" s="443"/>
      <c r="J224" s="277">
        <v>3331.8</v>
      </c>
      <c r="K224" s="277">
        <v>3331.8</v>
      </c>
      <c r="L224" s="277">
        <v>2998.62</v>
      </c>
      <c r="M224" s="298">
        <v>1</v>
      </c>
    </row>
    <row r="225" spans="2:13" s="89" customFormat="1" ht="28.5" x14ac:dyDescent="0.8">
      <c r="B225" s="297" t="s">
        <v>185</v>
      </c>
      <c r="C225" s="442" t="s">
        <v>165</v>
      </c>
      <c r="D225" s="274">
        <v>90.2</v>
      </c>
      <c r="E225" s="274"/>
      <c r="F225" s="274"/>
      <c r="G225" s="274"/>
      <c r="H225" s="274"/>
      <c r="I225" s="443"/>
      <c r="J225" s="277">
        <v>650341.48</v>
      </c>
      <c r="K225" s="277">
        <v>650341.48</v>
      </c>
      <c r="L225" s="277">
        <v>586608.01</v>
      </c>
      <c r="M225" s="298">
        <v>1</v>
      </c>
    </row>
    <row r="226" spans="2:13" s="89" customFormat="1" ht="28.5" x14ac:dyDescent="0.8">
      <c r="B226" s="297" t="s">
        <v>185</v>
      </c>
      <c r="C226" s="442" t="s">
        <v>165</v>
      </c>
      <c r="D226" s="274">
        <v>90.7</v>
      </c>
      <c r="E226" s="274"/>
      <c r="F226" s="274"/>
      <c r="G226" s="274"/>
      <c r="H226" s="274"/>
      <c r="I226" s="443"/>
      <c r="J226" s="277">
        <v>25875.37</v>
      </c>
      <c r="K226" s="277">
        <v>25875.37</v>
      </c>
      <c r="L226" s="277">
        <v>23468.959999999999</v>
      </c>
      <c r="M226" s="298">
        <v>1</v>
      </c>
    </row>
    <row r="227" spans="2:13" s="89" customFormat="1" ht="28.5" x14ac:dyDescent="0.8">
      <c r="B227" s="297" t="s">
        <v>185</v>
      </c>
      <c r="C227" s="442" t="s">
        <v>165</v>
      </c>
      <c r="D227" s="274">
        <v>91</v>
      </c>
      <c r="E227" s="274"/>
      <c r="F227" s="274"/>
      <c r="G227" s="274"/>
      <c r="H227" s="274"/>
      <c r="I227" s="443"/>
      <c r="J227" s="277">
        <v>33753.620000000003</v>
      </c>
      <c r="K227" s="277">
        <v>33753.620000000003</v>
      </c>
      <c r="L227" s="277">
        <v>30715.79</v>
      </c>
      <c r="M227" s="298">
        <v>1</v>
      </c>
    </row>
    <row r="228" spans="2:13" s="89" customFormat="1" ht="28.5" x14ac:dyDescent="0.8">
      <c r="B228" s="297" t="s">
        <v>185</v>
      </c>
      <c r="C228" s="442" t="s">
        <v>165</v>
      </c>
      <c r="D228" s="274">
        <v>91.6</v>
      </c>
      <c r="E228" s="274"/>
      <c r="F228" s="274"/>
      <c r="G228" s="274"/>
      <c r="H228" s="274"/>
      <c r="I228" s="443"/>
      <c r="J228" s="277">
        <v>121455.18</v>
      </c>
      <c r="K228" s="277">
        <v>121455.18</v>
      </c>
      <c r="L228" s="277">
        <v>111252.94</v>
      </c>
      <c r="M228" s="298">
        <v>1</v>
      </c>
    </row>
    <row r="229" spans="2:13" s="89" customFormat="1" ht="28.5" x14ac:dyDescent="0.8">
      <c r="B229" s="297" t="s">
        <v>185</v>
      </c>
      <c r="C229" s="442" t="s">
        <v>165</v>
      </c>
      <c r="D229" s="274">
        <v>91.6</v>
      </c>
      <c r="E229" s="274"/>
      <c r="F229" s="274"/>
      <c r="G229" s="274"/>
      <c r="H229" s="274"/>
      <c r="I229" s="443"/>
      <c r="J229" s="277">
        <v>65262.57</v>
      </c>
      <c r="K229" s="277">
        <v>65262.57</v>
      </c>
      <c r="L229" s="277">
        <v>59780.51</v>
      </c>
      <c r="M229" s="298">
        <v>1</v>
      </c>
    </row>
    <row r="230" spans="2:13" s="89" customFormat="1" ht="28.5" x14ac:dyDescent="0.8">
      <c r="B230" s="297" t="s">
        <v>185</v>
      </c>
      <c r="C230" s="442" t="s">
        <v>165</v>
      </c>
      <c r="D230" s="274">
        <v>91.95</v>
      </c>
      <c r="E230" s="274"/>
      <c r="F230" s="274"/>
      <c r="G230" s="274"/>
      <c r="H230" s="274"/>
      <c r="I230" s="443"/>
      <c r="J230" s="277">
        <v>1284027.68</v>
      </c>
      <c r="K230" s="277">
        <v>1284027.68</v>
      </c>
      <c r="L230" s="277">
        <v>1180663.45</v>
      </c>
      <c r="M230" s="298">
        <v>1</v>
      </c>
    </row>
    <row r="231" spans="2:13" s="88" customFormat="1" ht="28.5" x14ac:dyDescent="0.8">
      <c r="B231" s="295" t="s">
        <v>170</v>
      </c>
      <c r="C231" s="454"/>
      <c r="D231" s="455"/>
      <c r="E231" s="455"/>
      <c r="F231" s="455"/>
      <c r="G231" s="455"/>
      <c r="H231" s="455"/>
      <c r="I231" s="456"/>
      <c r="J231" s="457">
        <v>2743338.1400000006</v>
      </c>
      <c r="K231" s="457">
        <v>2743338.1400000006</v>
      </c>
      <c r="L231" s="457">
        <v>2495680.87</v>
      </c>
      <c r="M231" s="296">
        <v>13</v>
      </c>
    </row>
    <row r="232" spans="2:13" s="88" customFormat="1" ht="28.5" x14ac:dyDescent="0.8">
      <c r="B232" s="295" t="s">
        <v>187</v>
      </c>
      <c r="C232" s="454"/>
      <c r="D232" s="455"/>
      <c r="E232" s="455"/>
      <c r="F232" s="455"/>
      <c r="G232" s="455"/>
      <c r="H232" s="455"/>
      <c r="I232" s="456"/>
      <c r="J232" s="457"/>
      <c r="K232" s="457"/>
      <c r="L232" s="457"/>
      <c r="M232" s="296"/>
    </row>
    <row r="233" spans="2:13" s="89" customFormat="1" ht="28.5" x14ac:dyDescent="0.8">
      <c r="B233" s="297" t="s">
        <v>345</v>
      </c>
      <c r="C233" s="442" t="s">
        <v>165</v>
      </c>
      <c r="D233" s="274">
        <v>99.797499999999999</v>
      </c>
      <c r="E233" s="274">
        <v>8</v>
      </c>
      <c r="F233" s="274" t="s">
        <v>433</v>
      </c>
      <c r="G233" s="274">
        <v>8.5</v>
      </c>
      <c r="H233" s="274">
        <v>8.7747899999999994</v>
      </c>
      <c r="I233" s="443" t="s">
        <v>172</v>
      </c>
      <c r="J233" s="277">
        <v>23551.67</v>
      </c>
      <c r="K233" s="277">
        <v>141310</v>
      </c>
      <c r="L233" s="277">
        <v>23503.99</v>
      </c>
      <c r="M233" s="298">
        <v>3</v>
      </c>
    </row>
    <row r="234" spans="2:13" s="89" customFormat="1" ht="28.5" x14ac:dyDescent="0.8">
      <c r="B234" s="297" t="s">
        <v>345</v>
      </c>
      <c r="C234" s="442" t="s">
        <v>165</v>
      </c>
      <c r="D234" s="274">
        <v>99.781499999999994</v>
      </c>
      <c r="E234" s="274">
        <v>8</v>
      </c>
      <c r="F234" s="274" t="s">
        <v>263</v>
      </c>
      <c r="G234" s="274">
        <v>8.5</v>
      </c>
      <c r="H234" s="274">
        <v>8.7747899999999994</v>
      </c>
      <c r="I234" s="443" t="s">
        <v>172</v>
      </c>
      <c r="J234" s="277">
        <v>28285.32</v>
      </c>
      <c r="K234" s="277">
        <v>169712</v>
      </c>
      <c r="L234" s="277">
        <v>28223.53</v>
      </c>
      <c r="M234" s="298">
        <v>4</v>
      </c>
    </row>
    <row r="235" spans="2:13" s="89" customFormat="1" ht="28.5" x14ac:dyDescent="0.8">
      <c r="B235" s="297" t="s">
        <v>346</v>
      </c>
      <c r="C235" s="442" t="s">
        <v>165</v>
      </c>
      <c r="D235" s="274">
        <v>92.899199999999993</v>
      </c>
      <c r="E235" s="274">
        <v>6</v>
      </c>
      <c r="F235" s="274" t="s">
        <v>352</v>
      </c>
      <c r="G235" s="274">
        <v>8.5</v>
      </c>
      <c r="H235" s="274">
        <v>8.7747899999999994</v>
      </c>
      <c r="I235" s="443" t="s">
        <v>172</v>
      </c>
      <c r="J235" s="277">
        <v>400000</v>
      </c>
      <c r="K235" s="277">
        <v>400000</v>
      </c>
      <c r="L235" s="277">
        <v>371596.97</v>
      </c>
      <c r="M235" s="298">
        <v>1</v>
      </c>
    </row>
    <row r="236" spans="2:13" s="89" customFormat="1" ht="28.5" x14ac:dyDescent="0.8">
      <c r="B236" s="297" t="s">
        <v>346</v>
      </c>
      <c r="C236" s="442" t="s">
        <v>165</v>
      </c>
      <c r="D236" s="274">
        <v>91.368499999999997</v>
      </c>
      <c r="E236" s="274">
        <v>6.65</v>
      </c>
      <c r="F236" s="274" t="s">
        <v>434</v>
      </c>
      <c r="G236" s="274">
        <v>8.75</v>
      </c>
      <c r="H236" s="274">
        <v>9.0413099999999993</v>
      </c>
      <c r="I236" s="443" t="s">
        <v>172</v>
      </c>
      <c r="J236" s="277">
        <v>400000</v>
      </c>
      <c r="K236" s="277">
        <v>400000</v>
      </c>
      <c r="L236" s="277">
        <v>365474.38</v>
      </c>
      <c r="M236" s="298">
        <v>1</v>
      </c>
    </row>
    <row r="237" spans="2:13" s="89" customFormat="1" ht="28.5" x14ac:dyDescent="0.8">
      <c r="B237" s="297" t="s">
        <v>435</v>
      </c>
      <c r="C237" s="442" t="s">
        <v>165</v>
      </c>
      <c r="D237" s="274">
        <v>98.560199999999995</v>
      </c>
      <c r="E237" s="274">
        <v>9</v>
      </c>
      <c r="F237" s="274" t="s">
        <v>436</v>
      </c>
      <c r="G237" s="274">
        <v>9.5</v>
      </c>
      <c r="H237" s="274">
        <v>9.8438199999999991</v>
      </c>
      <c r="I237" s="443" t="s">
        <v>172</v>
      </c>
      <c r="J237" s="277">
        <v>100000</v>
      </c>
      <c r="K237" s="277">
        <v>100000</v>
      </c>
      <c r="L237" s="277">
        <v>98560.22</v>
      </c>
      <c r="M237" s="298">
        <v>1</v>
      </c>
    </row>
    <row r="238" spans="2:13" s="89" customFormat="1" ht="28.5" x14ac:dyDescent="0.8">
      <c r="B238" s="297" t="s">
        <v>435</v>
      </c>
      <c r="C238" s="442" t="s">
        <v>165</v>
      </c>
      <c r="D238" s="274">
        <v>98.548900000000003</v>
      </c>
      <c r="E238" s="274">
        <v>9</v>
      </c>
      <c r="F238" s="274" t="s">
        <v>296</v>
      </c>
      <c r="G238" s="274">
        <v>9.5</v>
      </c>
      <c r="H238" s="274">
        <v>9.8438199999999991</v>
      </c>
      <c r="I238" s="443" t="s">
        <v>172</v>
      </c>
      <c r="J238" s="277">
        <v>1500000</v>
      </c>
      <c r="K238" s="277">
        <v>1500000</v>
      </c>
      <c r="L238" s="277">
        <v>1478234.04</v>
      </c>
      <c r="M238" s="298">
        <v>1</v>
      </c>
    </row>
    <row r="239" spans="2:13" s="89" customFormat="1" ht="28.5" x14ac:dyDescent="0.8">
      <c r="B239" s="297" t="s">
        <v>189</v>
      </c>
      <c r="C239" s="442" t="s">
        <v>165</v>
      </c>
      <c r="D239" s="274">
        <v>100.0181</v>
      </c>
      <c r="E239" s="274">
        <v>8.5</v>
      </c>
      <c r="F239" s="274" t="s">
        <v>437</v>
      </c>
      <c r="G239" s="274">
        <v>8.4499999999999993</v>
      </c>
      <c r="H239" s="274">
        <v>8.7215500000000006</v>
      </c>
      <c r="I239" s="443" t="s">
        <v>172</v>
      </c>
      <c r="J239" s="277">
        <v>126000</v>
      </c>
      <c r="K239" s="277">
        <v>378000</v>
      </c>
      <c r="L239" s="277">
        <v>126022.87</v>
      </c>
      <c r="M239" s="298">
        <v>1</v>
      </c>
    </row>
    <row r="240" spans="2:13" s="89" customFormat="1" ht="28.5" x14ac:dyDescent="0.8">
      <c r="B240" s="297" t="s">
        <v>190</v>
      </c>
      <c r="C240" s="442" t="s">
        <v>165</v>
      </c>
      <c r="D240" s="274">
        <v>99.677300000000002</v>
      </c>
      <c r="E240" s="274">
        <v>9</v>
      </c>
      <c r="F240" s="274" t="s">
        <v>355</v>
      </c>
      <c r="G240" s="274">
        <v>9.25</v>
      </c>
      <c r="H240" s="274">
        <v>9.5758299999999998</v>
      </c>
      <c r="I240" s="443" t="s">
        <v>172</v>
      </c>
      <c r="J240" s="277">
        <v>10003.030000000001</v>
      </c>
      <c r="K240" s="277">
        <v>10912</v>
      </c>
      <c r="L240" s="277">
        <v>9970.76</v>
      </c>
      <c r="M240" s="298">
        <v>3</v>
      </c>
    </row>
    <row r="241" spans="2:13" s="89" customFormat="1" ht="28.5" x14ac:dyDescent="0.8">
      <c r="B241" s="297" t="s">
        <v>190</v>
      </c>
      <c r="C241" s="442" t="s">
        <v>165</v>
      </c>
      <c r="D241" s="274">
        <v>98.965500000000006</v>
      </c>
      <c r="E241" s="274">
        <v>9</v>
      </c>
      <c r="F241" s="274" t="s">
        <v>323</v>
      </c>
      <c r="G241" s="274">
        <v>9.5</v>
      </c>
      <c r="H241" s="274">
        <v>9.8438199999999991</v>
      </c>
      <c r="I241" s="443" t="s">
        <v>172</v>
      </c>
      <c r="J241" s="277">
        <v>15024.25</v>
      </c>
      <c r="K241" s="277">
        <v>15815</v>
      </c>
      <c r="L241" s="277">
        <v>14868.84</v>
      </c>
      <c r="M241" s="298">
        <v>1</v>
      </c>
    </row>
    <row r="242" spans="2:13" s="89" customFormat="1" ht="28.5" x14ac:dyDescent="0.8">
      <c r="B242" s="297" t="s">
        <v>269</v>
      </c>
      <c r="C242" s="442" t="s">
        <v>165</v>
      </c>
      <c r="D242" s="274">
        <v>100.9756</v>
      </c>
      <c r="E242" s="274">
        <v>9</v>
      </c>
      <c r="F242" s="274" t="s">
        <v>438</v>
      </c>
      <c r="G242" s="274">
        <v>8.2800100000000008</v>
      </c>
      <c r="H242" s="274">
        <v>8.54068</v>
      </c>
      <c r="I242" s="443" t="s">
        <v>172</v>
      </c>
      <c r="J242" s="277">
        <v>258000</v>
      </c>
      <c r="K242" s="277">
        <v>430000</v>
      </c>
      <c r="L242" s="277">
        <v>260517.05</v>
      </c>
      <c r="M242" s="298">
        <v>1</v>
      </c>
    </row>
    <row r="243" spans="2:13" s="89" customFormat="1" ht="28.5" x14ac:dyDescent="0.8">
      <c r="B243" s="297" t="s">
        <v>269</v>
      </c>
      <c r="C243" s="442" t="s">
        <v>165</v>
      </c>
      <c r="D243" s="274">
        <v>100.8539</v>
      </c>
      <c r="E243" s="274">
        <v>9</v>
      </c>
      <c r="F243" s="274" t="s">
        <v>438</v>
      </c>
      <c r="G243" s="274">
        <v>8.3686699999999998</v>
      </c>
      <c r="H243" s="274">
        <v>8.6349800000000005</v>
      </c>
      <c r="I243" s="443" t="s">
        <v>172</v>
      </c>
      <c r="J243" s="277">
        <v>120000</v>
      </c>
      <c r="K243" s="277">
        <v>200000</v>
      </c>
      <c r="L243" s="277">
        <v>121024.68</v>
      </c>
      <c r="M243" s="298">
        <v>1</v>
      </c>
    </row>
    <row r="244" spans="2:13" s="89" customFormat="1" ht="28.5" x14ac:dyDescent="0.8">
      <c r="B244" s="297" t="s">
        <v>191</v>
      </c>
      <c r="C244" s="442" t="s">
        <v>165</v>
      </c>
      <c r="D244" s="274">
        <v>98.155299999999997</v>
      </c>
      <c r="E244" s="274">
        <v>8</v>
      </c>
      <c r="F244" s="274" t="s">
        <v>348</v>
      </c>
      <c r="G244" s="274">
        <v>9</v>
      </c>
      <c r="H244" s="274">
        <v>9.3083299999999998</v>
      </c>
      <c r="I244" s="443" t="s">
        <v>172</v>
      </c>
      <c r="J244" s="277">
        <v>1728.9</v>
      </c>
      <c r="K244" s="277">
        <v>2034</v>
      </c>
      <c r="L244" s="277">
        <v>1697.01</v>
      </c>
      <c r="M244" s="298">
        <v>1</v>
      </c>
    </row>
    <row r="245" spans="2:13" s="89" customFormat="1" ht="28.5" x14ac:dyDescent="0.8">
      <c r="B245" s="297" t="s">
        <v>191</v>
      </c>
      <c r="C245" s="442" t="s">
        <v>165</v>
      </c>
      <c r="D245" s="274">
        <v>98.970799999999997</v>
      </c>
      <c r="E245" s="274">
        <v>9</v>
      </c>
      <c r="F245" s="274" t="s">
        <v>439</v>
      </c>
      <c r="G245" s="274">
        <v>9.5</v>
      </c>
      <c r="H245" s="274">
        <v>9.8438199999999991</v>
      </c>
      <c r="I245" s="443" t="s">
        <v>172</v>
      </c>
      <c r="J245" s="277">
        <v>160000.9</v>
      </c>
      <c r="K245" s="277">
        <v>168422</v>
      </c>
      <c r="L245" s="277">
        <v>158354.26999999999</v>
      </c>
      <c r="M245" s="298">
        <v>2</v>
      </c>
    </row>
    <row r="246" spans="2:13" s="89" customFormat="1" ht="28.5" x14ac:dyDescent="0.8">
      <c r="B246" s="297" t="s">
        <v>440</v>
      </c>
      <c r="C246" s="442" t="s">
        <v>165</v>
      </c>
      <c r="D246" s="274">
        <v>98.9589</v>
      </c>
      <c r="E246" s="274">
        <v>8</v>
      </c>
      <c r="F246" s="274" t="s">
        <v>441</v>
      </c>
      <c r="G246" s="274">
        <v>9</v>
      </c>
      <c r="H246" s="274">
        <v>9.3083299999999998</v>
      </c>
      <c r="I246" s="443" t="s">
        <v>172</v>
      </c>
      <c r="J246" s="277">
        <v>5450.8</v>
      </c>
      <c r="K246" s="277">
        <v>13627</v>
      </c>
      <c r="L246" s="277">
        <v>5394.05</v>
      </c>
      <c r="M246" s="298">
        <v>1</v>
      </c>
    </row>
    <row r="247" spans="2:13" s="89" customFormat="1" ht="28.5" x14ac:dyDescent="0.8">
      <c r="B247" s="297" t="s">
        <v>192</v>
      </c>
      <c r="C247" s="442" t="s">
        <v>165</v>
      </c>
      <c r="D247" s="274">
        <v>100</v>
      </c>
      <c r="E247" s="274">
        <v>7</v>
      </c>
      <c r="F247" s="274" t="s">
        <v>442</v>
      </c>
      <c r="G247" s="274">
        <v>6.9943299999999997</v>
      </c>
      <c r="H247" s="274">
        <v>7.1166299999999998</v>
      </c>
      <c r="I247" s="443" t="s">
        <v>172</v>
      </c>
      <c r="J247" s="277">
        <v>500000</v>
      </c>
      <c r="K247" s="277">
        <v>500000</v>
      </c>
      <c r="L247" s="277">
        <v>500000</v>
      </c>
      <c r="M247" s="298">
        <v>1</v>
      </c>
    </row>
    <row r="248" spans="2:13" s="89" customFormat="1" ht="28.5" x14ac:dyDescent="0.8">
      <c r="B248" s="297" t="s">
        <v>192</v>
      </c>
      <c r="C248" s="442" t="s">
        <v>165</v>
      </c>
      <c r="D248" s="274">
        <v>100</v>
      </c>
      <c r="E248" s="274">
        <v>7</v>
      </c>
      <c r="F248" s="274" t="s">
        <v>443</v>
      </c>
      <c r="G248" s="274">
        <v>6.9946799999999998</v>
      </c>
      <c r="H248" s="274">
        <v>7.1169900000000004</v>
      </c>
      <c r="I248" s="443" t="s">
        <v>172</v>
      </c>
      <c r="J248" s="277">
        <v>100000</v>
      </c>
      <c r="K248" s="277">
        <v>100000</v>
      </c>
      <c r="L248" s="277">
        <v>100000</v>
      </c>
      <c r="M248" s="298">
        <v>1</v>
      </c>
    </row>
    <row r="249" spans="2:13" s="89" customFormat="1" ht="28.5" x14ac:dyDescent="0.8">
      <c r="B249" s="297" t="s">
        <v>192</v>
      </c>
      <c r="C249" s="442" t="s">
        <v>165</v>
      </c>
      <c r="D249" s="274">
        <v>99.541799999999995</v>
      </c>
      <c r="E249" s="274">
        <v>8</v>
      </c>
      <c r="F249" s="274" t="s">
        <v>361</v>
      </c>
      <c r="G249" s="274">
        <v>8.3389699999999998</v>
      </c>
      <c r="H249" s="274">
        <v>8.6033799999999996</v>
      </c>
      <c r="I249" s="443" t="s">
        <v>172</v>
      </c>
      <c r="J249" s="277">
        <v>780000</v>
      </c>
      <c r="K249" s="277">
        <v>1300000</v>
      </c>
      <c r="L249" s="277">
        <v>776426.04</v>
      </c>
      <c r="M249" s="298">
        <v>4</v>
      </c>
    </row>
    <row r="250" spans="2:13" s="89" customFormat="1" ht="28.5" x14ac:dyDescent="0.8">
      <c r="B250" s="297" t="s">
        <v>444</v>
      </c>
      <c r="C250" s="442" t="s">
        <v>165</v>
      </c>
      <c r="D250" s="274">
        <v>99.996700000000004</v>
      </c>
      <c r="E250" s="274">
        <v>8</v>
      </c>
      <c r="F250" s="274" t="s">
        <v>445</v>
      </c>
      <c r="G250" s="274">
        <v>8</v>
      </c>
      <c r="H250" s="274">
        <v>8.2432099999999995</v>
      </c>
      <c r="I250" s="443" t="s">
        <v>172</v>
      </c>
      <c r="J250" s="277">
        <v>40000</v>
      </c>
      <c r="K250" s="277">
        <v>40000</v>
      </c>
      <c r="L250" s="277">
        <v>39998.68</v>
      </c>
      <c r="M250" s="298">
        <v>1</v>
      </c>
    </row>
    <row r="251" spans="2:13" s="89" customFormat="1" ht="28.5" x14ac:dyDescent="0.8">
      <c r="B251" s="297" t="s">
        <v>193</v>
      </c>
      <c r="C251" s="442" t="s">
        <v>165</v>
      </c>
      <c r="D251" s="274">
        <v>99.998400000000004</v>
      </c>
      <c r="E251" s="274">
        <v>9.75</v>
      </c>
      <c r="F251" s="274" t="s">
        <v>446</v>
      </c>
      <c r="G251" s="274">
        <v>9.75</v>
      </c>
      <c r="H251" s="274">
        <v>10.112310000000001</v>
      </c>
      <c r="I251" s="443" t="s">
        <v>172</v>
      </c>
      <c r="J251" s="277">
        <v>600000</v>
      </c>
      <c r="K251" s="277">
        <v>600000</v>
      </c>
      <c r="L251" s="277">
        <v>599990.79</v>
      </c>
      <c r="M251" s="298">
        <v>1</v>
      </c>
    </row>
    <row r="252" spans="2:13" s="89" customFormat="1" ht="28.5" x14ac:dyDescent="0.8">
      <c r="B252" s="297" t="s">
        <v>193</v>
      </c>
      <c r="C252" s="442" t="s">
        <v>165</v>
      </c>
      <c r="D252" s="274">
        <v>99.999600000000001</v>
      </c>
      <c r="E252" s="274">
        <v>9.75</v>
      </c>
      <c r="F252" s="274" t="s">
        <v>447</v>
      </c>
      <c r="G252" s="274">
        <v>9.75</v>
      </c>
      <c r="H252" s="274">
        <v>10.112310000000001</v>
      </c>
      <c r="I252" s="443" t="s">
        <v>172</v>
      </c>
      <c r="J252" s="277">
        <v>241000</v>
      </c>
      <c r="K252" s="277">
        <v>241000</v>
      </c>
      <c r="L252" s="277">
        <v>240999.22</v>
      </c>
      <c r="M252" s="298">
        <v>2</v>
      </c>
    </row>
    <row r="253" spans="2:13" s="89" customFormat="1" ht="28.5" x14ac:dyDescent="0.8">
      <c r="B253" s="297" t="s">
        <v>193</v>
      </c>
      <c r="C253" s="442" t="s">
        <v>165</v>
      </c>
      <c r="D253" s="274">
        <v>100</v>
      </c>
      <c r="E253" s="274">
        <v>9.75</v>
      </c>
      <c r="F253" s="274" t="s">
        <v>448</v>
      </c>
      <c r="G253" s="274">
        <v>9.75</v>
      </c>
      <c r="H253" s="274">
        <v>10.112310000000001</v>
      </c>
      <c r="I253" s="443" t="s">
        <v>172</v>
      </c>
      <c r="J253" s="277">
        <v>625000</v>
      </c>
      <c r="K253" s="277">
        <v>625000</v>
      </c>
      <c r="L253" s="277">
        <v>625000</v>
      </c>
      <c r="M253" s="298">
        <v>1</v>
      </c>
    </row>
    <row r="254" spans="2:13" s="89" customFormat="1" ht="28.5" x14ac:dyDescent="0.8">
      <c r="B254" s="297" t="s">
        <v>194</v>
      </c>
      <c r="C254" s="442" t="s">
        <v>165</v>
      </c>
      <c r="D254" s="274">
        <v>102.4406</v>
      </c>
      <c r="E254" s="274">
        <v>7</v>
      </c>
      <c r="F254" s="274" t="s">
        <v>449</v>
      </c>
      <c r="G254" s="274">
        <v>6.0725100000000003</v>
      </c>
      <c r="H254" s="274">
        <v>6.2122000000000002</v>
      </c>
      <c r="I254" s="443" t="s">
        <v>172</v>
      </c>
      <c r="J254" s="277">
        <v>10000</v>
      </c>
      <c r="K254" s="277">
        <v>12172.85</v>
      </c>
      <c r="L254" s="277">
        <v>10244.06</v>
      </c>
      <c r="M254" s="298">
        <v>1</v>
      </c>
    </row>
    <row r="255" spans="2:13" s="89" customFormat="1" ht="28.5" x14ac:dyDescent="0.8">
      <c r="B255" s="297" t="s">
        <v>194</v>
      </c>
      <c r="C255" s="442" t="s">
        <v>165</v>
      </c>
      <c r="D255" s="274">
        <v>100.3486</v>
      </c>
      <c r="E255" s="274">
        <v>7</v>
      </c>
      <c r="F255" s="274" t="s">
        <v>450</v>
      </c>
      <c r="G255" s="274">
        <v>6.8648199999999999</v>
      </c>
      <c r="H255" s="274">
        <v>7.0435800000000004</v>
      </c>
      <c r="I255" s="443" t="s">
        <v>172</v>
      </c>
      <c r="J255" s="277">
        <v>10000</v>
      </c>
      <c r="K255" s="277">
        <v>12172.85</v>
      </c>
      <c r="L255" s="277">
        <v>10034.86</v>
      </c>
      <c r="M255" s="298">
        <v>1</v>
      </c>
    </row>
    <row r="256" spans="2:13" s="89" customFormat="1" ht="28.5" x14ac:dyDescent="0.8">
      <c r="B256" s="297" t="s">
        <v>194</v>
      </c>
      <c r="C256" s="442" t="s">
        <v>165</v>
      </c>
      <c r="D256" s="274">
        <v>100.3215</v>
      </c>
      <c r="E256" s="274">
        <v>7</v>
      </c>
      <c r="F256" s="274" t="s">
        <v>451</v>
      </c>
      <c r="G256" s="274">
        <v>6.87188</v>
      </c>
      <c r="H256" s="274">
        <v>7.0510000000000002</v>
      </c>
      <c r="I256" s="443" t="s">
        <v>172</v>
      </c>
      <c r="J256" s="277">
        <v>20000</v>
      </c>
      <c r="K256" s="277">
        <v>23331.78</v>
      </c>
      <c r="L256" s="277">
        <v>20064.3</v>
      </c>
      <c r="M256" s="298">
        <v>2</v>
      </c>
    </row>
    <row r="257" spans="2:13" s="89" customFormat="1" ht="28.5" x14ac:dyDescent="0.8">
      <c r="B257" s="297" t="s">
        <v>194</v>
      </c>
      <c r="C257" s="442" t="s">
        <v>165</v>
      </c>
      <c r="D257" s="274">
        <v>101.8473</v>
      </c>
      <c r="E257" s="274">
        <v>7.5</v>
      </c>
      <c r="F257" s="274" t="s">
        <v>452</v>
      </c>
      <c r="G257" s="274">
        <v>6.9935400000000003</v>
      </c>
      <c r="H257" s="274">
        <v>7.1791</v>
      </c>
      <c r="I257" s="443" t="s">
        <v>172</v>
      </c>
      <c r="J257" s="277">
        <v>10000</v>
      </c>
      <c r="K257" s="277">
        <v>11428.57</v>
      </c>
      <c r="L257" s="277">
        <v>10184.73</v>
      </c>
      <c r="M257" s="298">
        <v>1</v>
      </c>
    </row>
    <row r="258" spans="2:13" s="89" customFormat="1" ht="28.5" x14ac:dyDescent="0.8">
      <c r="B258" s="297" t="s">
        <v>194</v>
      </c>
      <c r="C258" s="442" t="s">
        <v>165</v>
      </c>
      <c r="D258" s="274">
        <v>99.997399999999999</v>
      </c>
      <c r="E258" s="274">
        <v>7.5</v>
      </c>
      <c r="F258" s="274" t="s">
        <v>453</v>
      </c>
      <c r="G258" s="274">
        <v>7.5</v>
      </c>
      <c r="H258" s="274">
        <v>7.7135800000000003</v>
      </c>
      <c r="I258" s="443" t="s">
        <v>172</v>
      </c>
      <c r="J258" s="277">
        <v>4375</v>
      </c>
      <c r="K258" s="277">
        <v>5000</v>
      </c>
      <c r="L258" s="277">
        <v>4374.8900000000003</v>
      </c>
      <c r="M258" s="298">
        <v>1</v>
      </c>
    </row>
    <row r="259" spans="2:13" s="89" customFormat="1" ht="28.5" x14ac:dyDescent="0.8">
      <c r="B259" s="297" t="s">
        <v>194</v>
      </c>
      <c r="C259" s="442" t="s">
        <v>165</v>
      </c>
      <c r="D259" s="274">
        <v>100.2734</v>
      </c>
      <c r="E259" s="274">
        <v>8.25</v>
      </c>
      <c r="F259" s="274" t="s">
        <v>454</v>
      </c>
      <c r="G259" s="274">
        <v>7.9931799999999997</v>
      </c>
      <c r="H259" s="274">
        <v>8.2359799999999996</v>
      </c>
      <c r="I259" s="443" t="s">
        <v>172</v>
      </c>
      <c r="J259" s="277">
        <v>99999.95</v>
      </c>
      <c r="K259" s="277">
        <v>279999.84999999998</v>
      </c>
      <c r="L259" s="277">
        <v>100273.35</v>
      </c>
      <c r="M259" s="298">
        <v>1</v>
      </c>
    </row>
    <row r="260" spans="2:13" s="89" customFormat="1" ht="28.5" x14ac:dyDescent="0.8">
      <c r="B260" s="297" t="s">
        <v>194</v>
      </c>
      <c r="C260" s="442" t="s">
        <v>165</v>
      </c>
      <c r="D260" s="274">
        <v>100.2501</v>
      </c>
      <c r="E260" s="274">
        <v>8.25</v>
      </c>
      <c r="F260" s="274" t="s">
        <v>455</v>
      </c>
      <c r="G260" s="274">
        <v>8.01722</v>
      </c>
      <c r="H260" s="274">
        <v>8.2614900000000002</v>
      </c>
      <c r="I260" s="443" t="s">
        <v>172</v>
      </c>
      <c r="J260" s="277">
        <v>178571.29</v>
      </c>
      <c r="K260" s="277">
        <v>499999.6</v>
      </c>
      <c r="L260" s="277">
        <v>179017.89</v>
      </c>
      <c r="M260" s="298">
        <v>1</v>
      </c>
    </row>
    <row r="261" spans="2:13" s="89" customFormat="1" ht="28.5" x14ac:dyDescent="0.8">
      <c r="B261" s="297" t="s">
        <v>194</v>
      </c>
      <c r="C261" s="442" t="s">
        <v>165</v>
      </c>
      <c r="D261" s="274">
        <v>100.0568</v>
      </c>
      <c r="E261" s="274">
        <v>8.25</v>
      </c>
      <c r="F261" s="274" t="s">
        <v>456</v>
      </c>
      <c r="G261" s="274">
        <v>8.1951999999999998</v>
      </c>
      <c r="H261" s="274">
        <v>8.4505199999999991</v>
      </c>
      <c r="I261" s="443" t="s">
        <v>172</v>
      </c>
      <c r="J261" s="277">
        <v>142857.14000000001</v>
      </c>
      <c r="K261" s="277">
        <v>400000</v>
      </c>
      <c r="L261" s="277">
        <v>142938.29</v>
      </c>
      <c r="M261" s="298">
        <v>1</v>
      </c>
    </row>
    <row r="262" spans="2:13" s="89" customFormat="1" ht="28.5" x14ac:dyDescent="0.8">
      <c r="B262" s="297" t="s">
        <v>194</v>
      </c>
      <c r="C262" s="442" t="s">
        <v>165</v>
      </c>
      <c r="D262" s="274">
        <v>99.994699999999995</v>
      </c>
      <c r="E262" s="274">
        <v>8.25</v>
      </c>
      <c r="F262" s="274" t="s">
        <v>457</v>
      </c>
      <c r="G262" s="274">
        <v>8.25</v>
      </c>
      <c r="H262" s="274">
        <v>8.5087600000000005</v>
      </c>
      <c r="I262" s="443" t="s">
        <v>172</v>
      </c>
      <c r="J262" s="277">
        <v>3572</v>
      </c>
      <c r="K262" s="277">
        <v>5000</v>
      </c>
      <c r="L262" s="277">
        <v>3571.81</v>
      </c>
      <c r="M262" s="298">
        <v>1</v>
      </c>
    </row>
    <row r="263" spans="2:13" s="89" customFormat="1" ht="28.5" x14ac:dyDescent="0.8">
      <c r="B263" s="297" t="s">
        <v>194</v>
      </c>
      <c r="C263" s="442" t="s">
        <v>165</v>
      </c>
      <c r="D263" s="274">
        <v>95.690200000000004</v>
      </c>
      <c r="E263" s="274">
        <v>7</v>
      </c>
      <c r="F263" s="274" t="s">
        <v>458</v>
      </c>
      <c r="G263" s="274">
        <v>8.5</v>
      </c>
      <c r="H263" s="274">
        <v>8.7747899999999994</v>
      </c>
      <c r="I263" s="443" t="s">
        <v>172</v>
      </c>
      <c r="J263" s="277">
        <v>209928.11</v>
      </c>
      <c r="K263" s="277">
        <v>217700</v>
      </c>
      <c r="L263" s="277">
        <v>200880.72</v>
      </c>
      <c r="M263" s="298">
        <v>2</v>
      </c>
    </row>
    <row r="264" spans="2:13" s="89" customFormat="1" ht="28.5" x14ac:dyDescent="0.8">
      <c r="B264" s="297" t="s">
        <v>194</v>
      </c>
      <c r="C264" s="442" t="s">
        <v>165</v>
      </c>
      <c r="D264" s="274">
        <v>99.518299999999996</v>
      </c>
      <c r="E264" s="274">
        <v>8.25</v>
      </c>
      <c r="F264" s="274" t="s">
        <v>459</v>
      </c>
      <c r="G264" s="274">
        <v>8.5895399999999995</v>
      </c>
      <c r="H264" s="274">
        <v>8.8702000000000005</v>
      </c>
      <c r="I264" s="443" t="s">
        <v>172</v>
      </c>
      <c r="J264" s="277">
        <v>214285.71</v>
      </c>
      <c r="K264" s="277">
        <v>500000</v>
      </c>
      <c r="L264" s="277">
        <v>213253.5</v>
      </c>
      <c r="M264" s="298">
        <v>1</v>
      </c>
    </row>
    <row r="265" spans="2:13" s="89" customFormat="1" ht="28.5" x14ac:dyDescent="0.8">
      <c r="B265" s="297" t="s">
        <v>194</v>
      </c>
      <c r="C265" s="442" t="s">
        <v>165</v>
      </c>
      <c r="D265" s="274">
        <v>95.369600000000005</v>
      </c>
      <c r="E265" s="274">
        <v>7.5</v>
      </c>
      <c r="F265" s="274" t="s">
        <v>460</v>
      </c>
      <c r="G265" s="274">
        <v>8.75</v>
      </c>
      <c r="H265" s="274">
        <v>9.0413099999999993</v>
      </c>
      <c r="I265" s="443" t="s">
        <v>172</v>
      </c>
      <c r="J265" s="277">
        <v>84821.65</v>
      </c>
      <c r="K265" s="277">
        <v>84821.65</v>
      </c>
      <c r="L265" s="277">
        <v>80894.09</v>
      </c>
      <c r="M265" s="298">
        <v>1</v>
      </c>
    </row>
    <row r="266" spans="2:13" s="89" customFormat="1" ht="28.5" x14ac:dyDescent="0.8">
      <c r="B266" s="297" t="s">
        <v>271</v>
      </c>
      <c r="C266" s="442" t="s">
        <v>165</v>
      </c>
      <c r="D266" s="274">
        <v>97.345600000000005</v>
      </c>
      <c r="E266" s="274">
        <v>8</v>
      </c>
      <c r="F266" s="274" t="s">
        <v>461</v>
      </c>
      <c r="G266" s="274">
        <v>9.25</v>
      </c>
      <c r="H266" s="274">
        <v>9.5758299999999998</v>
      </c>
      <c r="I266" s="443" t="s">
        <v>172</v>
      </c>
      <c r="J266" s="277">
        <v>10300</v>
      </c>
      <c r="K266" s="277">
        <v>10300</v>
      </c>
      <c r="L266" s="277">
        <v>10026.6</v>
      </c>
      <c r="M266" s="298">
        <v>1</v>
      </c>
    </row>
    <row r="267" spans="2:13" s="89" customFormat="1" ht="28.5" x14ac:dyDescent="0.8">
      <c r="B267" s="297" t="s">
        <v>271</v>
      </c>
      <c r="C267" s="442" t="s">
        <v>165</v>
      </c>
      <c r="D267" s="274">
        <v>97.326800000000006</v>
      </c>
      <c r="E267" s="274">
        <v>8</v>
      </c>
      <c r="F267" s="274" t="s">
        <v>462</v>
      </c>
      <c r="G267" s="274">
        <v>9.25</v>
      </c>
      <c r="H267" s="274">
        <v>9.5758299999999998</v>
      </c>
      <c r="I267" s="443" t="s">
        <v>172</v>
      </c>
      <c r="J267" s="277">
        <v>50000</v>
      </c>
      <c r="K267" s="277">
        <v>50000</v>
      </c>
      <c r="L267" s="277">
        <v>48663.45</v>
      </c>
      <c r="M267" s="298">
        <v>4</v>
      </c>
    </row>
    <row r="268" spans="2:13" s="89" customFormat="1" ht="28.5" x14ac:dyDescent="0.8">
      <c r="B268" s="297" t="s">
        <v>271</v>
      </c>
      <c r="C268" s="442" t="s">
        <v>165</v>
      </c>
      <c r="D268" s="274">
        <v>97.316199999999995</v>
      </c>
      <c r="E268" s="274">
        <v>8</v>
      </c>
      <c r="F268" s="274" t="s">
        <v>463</v>
      </c>
      <c r="G268" s="274">
        <v>9.25</v>
      </c>
      <c r="H268" s="274">
        <v>9.5758299999999998</v>
      </c>
      <c r="I268" s="443" t="s">
        <v>172</v>
      </c>
      <c r="J268" s="277">
        <v>6110</v>
      </c>
      <c r="K268" s="277">
        <v>6110</v>
      </c>
      <c r="L268" s="277">
        <v>5946.03</v>
      </c>
      <c r="M268" s="298">
        <v>1</v>
      </c>
    </row>
    <row r="269" spans="2:13" s="89" customFormat="1" ht="28.5" x14ac:dyDescent="0.8">
      <c r="B269" s="297" t="s">
        <v>271</v>
      </c>
      <c r="C269" s="442" t="s">
        <v>165</v>
      </c>
      <c r="D269" s="274">
        <v>97.308400000000006</v>
      </c>
      <c r="E269" s="274">
        <v>8</v>
      </c>
      <c r="F269" s="274" t="s">
        <v>464</v>
      </c>
      <c r="G269" s="274">
        <v>9.25</v>
      </c>
      <c r="H269" s="274">
        <v>9.5758299999999998</v>
      </c>
      <c r="I269" s="443" t="s">
        <v>172</v>
      </c>
      <c r="J269" s="277">
        <v>35000</v>
      </c>
      <c r="K269" s="277">
        <v>35000</v>
      </c>
      <c r="L269" s="277">
        <v>34057.94</v>
      </c>
      <c r="M269" s="298">
        <v>2</v>
      </c>
    </row>
    <row r="270" spans="2:13" s="89" customFormat="1" ht="28.5" x14ac:dyDescent="0.8">
      <c r="B270" s="297" t="s">
        <v>271</v>
      </c>
      <c r="C270" s="442" t="s">
        <v>165</v>
      </c>
      <c r="D270" s="274">
        <v>96.349500000000006</v>
      </c>
      <c r="E270" s="274">
        <v>8</v>
      </c>
      <c r="F270" s="274" t="s">
        <v>457</v>
      </c>
      <c r="G270" s="274">
        <v>9.5</v>
      </c>
      <c r="H270" s="274">
        <v>9.8438199999999991</v>
      </c>
      <c r="I270" s="443" t="s">
        <v>172</v>
      </c>
      <c r="J270" s="277">
        <v>19000</v>
      </c>
      <c r="K270" s="277">
        <v>19000</v>
      </c>
      <c r="L270" s="277">
        <v>18306.419999999998</v>
      </c>
      <c r="M270" s="298">
        <v>1</v>
      </c>
    </row>
    <row r="271" spans="2:13" s="89" customFormat="1" ht="28.5" x14ac:dyDescent="0.8">
      <c r="B271" s="297" t="s">
        <v>271</v>
      </c>
      <c r="C271" s="442" t="s">
        <v>165</v>
      </c>
      <c r="D271" s="274">
        <v>96.333699999999993</v>
      </c>
      <c r="E271" s="274">
        <v>8</v>
      </c>
      <c r="F271" s="274" t="s">
        <v>465</v>
      </c>
      <c r="G271" s="274">
        <v>9.5</v>
      </c>
      <c r="H271" s="274">
        <v>9.8438199999999991</v>
      </c>
      <c r="I271" s="443" t="s">
        <v>172</v>
      </c>
      <c r="J271" s="277">
        <v>60000</v>
      </c>
      <c r="K271" s="277">
        <v>60000</v>
      </c>
      <c r="L271" s="277">
        <v>57800.25</v>
      </c>
      <c r="M271" s="298">
        <v>1</v>
      </c>
    </row>
    <row r="272" spans="2:13" s="89" customFormat="1" ht="28.5" x14ac:dyDescent="0.8">
      <c r="B272" s="297" t="s">
        <v>271</v>
      </c>
      <c r="C272" s="442" t="s">
        <v>165</v>
      </c>
      <c r="D272" s="274">
        <v>96.330600000000004</v>
      </c>
      <c r="E272" s="274">
        <v>8</v>
      </c>
      <c r="F272" s="274" t="s">
        <v>466</v>
      </c>
      <c r="G272" s="274">
        <v>9.5</v>
      </c>
      <c r="H272" s="274">
        <v>9.8438199999999991</v>
      </c>
      <c r="I272" s="443" t="s">
        <v>172</v>
      </c>
      <c r="J272" s="277">
        <v>19733</v>
      </c>
      <c r="K272" s="277">
        <v>19733</v>
      </c>
      <c r="L272" s="277">
        <v>19008.91</v>
      </c>
      <c r="M272" s="298">
        <v>2</v>
      </c>
    </row>
    <row r="273" spans="2:13" s="89" customFormat="1" ht="28.5" x14ac:dyDescent="0.8">
      <c r="B273" s="297" t="s">
        <v>271</v>
      </c>
      <c r="C273" s="442" t="s">
        <v>165</v>
      </c>
      <c r="D273" s="274">
        <v>96.327399999999997</v>
      </c>
      <c r="E273" s="274">
        <v>8</v>
      </c>
      <c r="F273" s="274" t="s">
        <v>467</v>
      </c>
      <c r="G273" s="274">
        <v>9.5</v>
      </c>
      <c r="H273" s="274">
        <v>9.8438199999999991</v>
      </c>
      <c r="I273" s="443" t="s">
        <v>172</v>
      </c>
      <c r="J273" s="277">
        <v>28109</v>
      </c>
      <c r="K273" s="277">
        <v>28109</v>
      </c>
      <c r="L273" s="277">
        <v>27076.69</v>
      </c>
      <c r="M273" s="298">
        <v>1</v>
      </c>
    </row>
    <row r="274" spans="2:13" s="89" customFormat="1" ht="28.5" x14ac:dyDescent="0.8">
      <c r="B274" s="297" t="s">
        <v>271</v>
      </c>
      <c r="C274" s="442" t="s">
        <v>165</v>
      </c>
      <c r="D274" s="274">
        <v>96.324299999999994</v>
      </c>
      <c r="E274" s="274">
        <v>8</v>
      </c>
      <c r="F274" s="274" t="s">
        <v>353</v>
      </c>
      <c r="G274" s="274">
        <v>9.5</v>
      </c>
      <c r="H274" s="274">
        <v>9.8438199999999991</v>
      </c>
      <c r="I274" s="443" t="s">
        <v>172</v>
      </c>
      <c r="J274" s="277">
        <v>23805</v>
      </c>
      <c r="K274" s="277">
        <v>23805</v>
      </c>
      <c r="L274" s="277">
        <v>22930.01</v>
      </c>
      <c r="M274" s="298">
        <v>1</v>
      </c>
    </row>
    <row r="275" spans="2:13" s="89" customFormat="1" ht="28.5" x14ac:dyDescent="0.8">
      <c r="B275" s="297" t="s">
        <v>271</v>
      </c>
      <c r="C275" s="442" t="s">
        <v>165</v>
      </c>
      <c r="D275" s="274">
        <v>96.305700000000002</v>
      </c>
      <c r="E275" s="274">
        <v>8</v>
      </c>
      <c r="F275" s="274" t="s">
        <v>468</v>
      </c>
      <c r="G275" s="274">
        <v>9.5</v>
      </c>
      <c r="H275" s="274">
        <v>9.8438199999999991</v>
      </c>
      <c r="I275" s="443" t="s">
        <v>172</v>
      </c>
      <c r="J275" s="277">
        <v>14933</v>
      </c>
      <c r="K275" s="277">
        <v>14933</v>
      </c>
      <c r="L275" s="277">
        <v>14381.33</v>
      </c>
      <c r="M275" s="298">
        <v>1</v>
      </c>
    </row>
    <row r="276" spans="2:13" s="89" customFormat="1" ht="28.5" x14ac:dyDescent="0.8">
      <c r="B276" s="297" t="s">
        <v>271</v>
      </c>
      <c r="C276" s="442" t="s">
        <v>165</v>
      </c>
      <c r="D276" s="274">
        <v>96.281199999999998</v>
      </c>
      <c r="E276" s="274">
        <v>8</v>
      </c>
      <c r="F276" s="274" t="s">
        <v>469</v>
      </c>
      <c r="G276" s="274">
        <v>9.5</v>
      </c>
      <c r="H276" s="274">
        <v>9.8438199999999991</v>
      </c>
      <c r="I276" s="443" t="s">
        <v>172</v>
      </c>
      <c r="J276" s="277">
        <v>100000</v>
      </c>
      <c r="K276" s="277">
        <v>100000</v>
      </c>
      <c r="L276" s="277">
        <v>96281.23</v>
      </c>
      <c r="M276" s="298">
        <v>1</v>
      </c>
    </row>
    <row r="277" spans="2:13" s="89" customFormat="1" ht="28.5" x14ac:dyDescent="0.8">
      <c r="B277" s="297" t="s">
        <v>271</v>
      </c>
      <c r="C277" s="442" t="s">
        <v>165</v>
      </c>
      <c r="D277" s="274">
        <v>96.272099999999995</v>
      </c>
      <c r="E277" s="274">
        <v>8</v>
      </c>
      <c r="F277" s="274" t="s">
        <v>470</v>
      </c>
      <c r="G277" s="274">
        <v>9.5</v>
      </c>
      <c r="H277" s="274">
        <v>9.8438199999999991</v>
      </c>
      <c r="I277" s="443" t="s">
        <v>172</v>
      </c>
      <c r="J277" s="277">
        <v>7235</v>
      </c>
      <c r="K277" s="277">
        <v>7235</v>
      </c>
      <c r="L277" s="277">
        <v>6965.29</v>
      </c>
      <c r="M277" s="298">
        <v>1</v>
      </c>
    </row>
    <row r="278" spans="2:13" s="89" customFormat="1" ht="28.5" x14ac:dyDescent="0.8">
      <c r="B278" s="297" t="s">
        <v>195</v>
      </c>
      <c r="C278" s="442" t="s">
        <v>165</v>
      </c>
      <c r="D278" s="274">
        <v>100</v>
      </c>
      <c r="E278" s="274">
        <v>8</v>
      </c>
      <c r="F278" s="274" t="s">
        <v>471</v>
      </c>
      <c r="G278" s="274">
        <v>8</v>
      </c>
      <c r="H278" s="274">
        <v>8.2432099999999995</v>
      </c>
      <c r="I278" s="443" t="s">
        <v>172</v>
      </c>
      <c r="J278" s="277">
        <v>5625</v>
      </c>
      <c r="K278" s="277">
        <v>15000</v>
      </c>
      <c r="L278" s="277">
        <v>5625</v>
      </c>
      <c r="M278" s="298">
        <v>1</v>
      </c>
    </row>
    <row r="279" spans="2:13" s="89" customFormat="1" ht="28.5" x14ac:dyDescent="0.8">
      <c r="B279" s="297" t="s">
        <v>472</v>
      </c>
      <c r="C279" s="442" t="s">
        <v>165</v>
      </c>
      <c r="D279" s="274">
        <v>103.4712</v>
      </c>
      <c r="E279" s="274">
        <v>8</v>
      </c>
      <c r="F279" s="274" t="s">
        <v>473</v>
      </c>
      <c r="G279" s="274">
        <v>6.8068499999999998</v>
      </c>
      <c r="H279" s="274">
        <v>6.9825799999999996</v>
      </c>
      <c r="I279" s="443" t="s">
        <v>172</v>
      </c>
      <c r="J279" s="277">
        <v>20000</v>
      </c>
      <c r="K279" s="277">
        <v>20304.560000000001</v>
      </c>
      <c r="L279" s="277">
        <v>20694.240000000002</v>
      </c>
      <c r="M279" s="298">
        <v>2</v>
      </c>
    </row>
    <row r="280" spans="2:13" s="89" customFormat="1" ht="28.5" x14ac:dyDescent="0.8">
      <c r="B280" s="297" t="s">
        <v>324</v>
      </c>
      <c r="C280" s="442" t="s">
        <v>165</v>
      </c>
      <c r="D280" s="274">
        <v>99.995000000000005</v>
      </c>
      <c r="E280" s="274">
        <v>8.5</v>
      </c>
      <c r="F280" s="274" t="s">
        <v>474</v>
      </c>
      <c r="G280" s="274">
        <v>8.5</v>
      </c>
      <c r="H280" s="274">
        <v>8.7747899999999994</v>
      </c>
      <c r="I280" s="443" t="s">
        <v>172</v>
      </c>
      <c r="J280" s="277">
        <v>29000</v>
      </c>
      <c r="K280" s="277">
        <v>29000</v>
      </c>
      <c r="L280" s="277">
        <v>28998.55</v>
      </c>
      <c r="M280" s="298">
        <v>5</v>
      </c>
    </row>
    <row r="281" spans="2:13" s="89" customFormat="1" ht="28.5" x14ac:dyDescent="0.8">
      <c r="B281" s="297" t="s">
        <v>324</v>
      </c>
      <c r="C281" s="442" t="s">
        <v>165</v>
      </c>
      <c r="D281" s="274">
        <v>99.996899999999997</v>
      </c>
      <c r="E281" s="274">
        <v>8.5</v>
      </c>
      <c r="F281" s="274" t="s">
        <v>347</v>
      </c>
      <c r="G281" s="274">
        <v>8.5</v>
      </c>
      <c r="H281" s="274">
        <v>8.7747899999999994</v>
      </c>
      <c r="I281" s="443" t="s">
        <v>172</v>
      </c>
      <c r="J281" s="277">
        <v>18000</v>
      </c>
      <c r="K281" s="277">
        <v>18000</v>
      </c>
      <c r="L281" s="277">
        <v>17999.43</v>
      </c>
      <c r="M281" s="298">
        <v>3</v>
      </c>
    </row>
    <row r="282" spans="2:13" s="89" customFormat="1" ht="28.5" x14ac:dyDescent="0.8">
      <c r="B282" s="297" t="s">
        <v>324</v>
      </c>
      <c r="C282" s="442" t="s">
        <v>165</v>
      </c>
      <c r="D282" s="274">
        <v>99.776600000000002</v>
      </c>
      <c r="E282" s="274">
        <v>8.5</v>
      </c>
      <c r="F282" s="274" t="s">
        <v>475</v>
      </c>
      <c r="G282" s="274">
        <v>8.6</v>
      </c>
      <c r="H282" s="274">
        <v>8.8813399999999998</v>
      </c>
      <c r="I282" s="443" t="s">
        <v>172</v>
      </c>
      <c r="J282" s="277">
        <v>2000000</v>
      </c>
      <c r="K282" s="277">
        <v>2000000</v>
      </c>
      <c r="L282" s="277">
        <v>1995533.44</v>
      </c>
      <c r="M282" s="298">
        <v>2</v>
      </c>
    </row>
    <row r="283" spans="2:13" s="89" customFormat="1" ht="28.5" x14ac:dyDescent="0.8">
      <c r="B283" s="297" t="s">
        <v>324</v>
      </c>
      <c r="C283" s="442" t="s">
        <v>165</v>
      </c>
      <c r="D283" s="274">
        <v>99.775899999999993</v>
      </c>
      <c r="E283" s="274">
        <v>8.5</v>
      </c>
      <c r="F283" s="274" t="s">
        <v>474</v>
      </c>
      <c r="G283" s="274">
        <v>8.6</v>
      </c>
      <c r="H283" s="274">
        <v>8.8813399999999998</v>
      </c>
      <c r="I283" s="443" t="s">
        <v>172</v>
      </c>
      <c r="J283" s="277">
        <v>350000</v>
      </c>
      <c r="K283" s="277">
        <v>350000</v>
      </c>
      <c r="L283" s="277">
        <v>349215.67</v>
      </c>
      <c r="M283" s="298">
        <v>1</v>
      </c>
    </row>
    <row r="284" spans="2:13" s="89" customFormat="1" ht="28.5" x14ac:dyDescent="0.8">
      <c r="B284" s="297" t="s">
        <v>324</v>
      </c>
      <c r="C284" s="442" t="s">
        <v>165</v>
      </c>
      <c r="D284" s="274">
        <v>99.775599999999997</v>
      </c>
      <c r="E284" s="274">
        <v>8.5</v>
      </c>
      <c r="F284" s="274" t="s">
        <v>476</v>
      </c>
      <c r="G284" s="274">
        <v>8.6</v>
      </c>
      <c r="H284" s="274">
        <v>8.8813399999999998</v>
      </c>
      <c r="I284" s="443" t="s">
        <v>172</v>
      </c>
      <c r="J284" s="277">
        <v>500000</v>
      </c>
      <c r="K284" s="277">
        <v>500000</v>
      </c>
      <c r="L284" s="277">
        <v>498878.2</v>
      </c>
      <c r="M284" s="298">
        <v>1</v>
      </c>
    </row>
    <row r="285" spans="2:13" s="89" customFormat="1" ht="28.5" x14ac:dyDescent="0.8">
      <c r="B285" s="297" t="s">
        <v>324</v>
      </c>
      <c r="C285" s="442" t="s">
        <v>165</v>
      </c>
      <c r="D285" s="274">
        <v>99.774799999999999</v>
      </c>
      <c r="E285" s="274">
        <v>8.5</v>
      </c>
      <c r="F285" s="274" t="s">
        <v>477</v>
      </c>
      <c r="G285" s="274">
        <v>8.6</v>
      </c>
      <c r="H285" s="274">
        <v>8.8813399999999998</v>
      </c>
      <c r="I285" s="443" t="s">
        <v>172</v>
      </c>
      <c r="J285" s="277">
        <v>3500000</v>
      </c>
      <c r="K285" s="277">
        <v>3500000</v>
      </c>
      <c r="L285" s="277">
        <v>3492120.89</v>
      </c>
      <c r="M285" s="298">
        <v>3</v>
      </c>
    </row>
    <row r="286" spans="2:13" s="89" customFormat="1" ht="28.5" x14ac:dyDescent="0.8">
      <c r="B286" s="297" t="s">
        <v>196</v>
      </c>
      <c r="C286" s="442" t="s">
        <v>165</v>
      </c>
      <c r="D286" s="274">
        <v>99.415099999999995</v>
      </c>
      <c r="E286" s="274">
        <v>7.75</v>
      </c>
      <c r="F286" s="274" t="s">
        <v>478</v>
      </c>
      <c r="G286" s="274">
        <v>8</v>
      </c>
      <c r="H286" s="274">
        <v>8.2432099999999995</v>
      </c>
      <c r="I286" s="443" t="s">
        <v>172</v>
      </c>
      <c r="J286" s="277">
        <v>700000</v>
      </c>
      <c r="K286" s="277">
        <v>700000</v>
      </c>
      <c r="L286" s="277">
        <v>695906.35</v>
      </c>
      <c r="M286" s="298">
        <v>1</v>
      </c>
    </row>
    <row r="287" spans="2:13" s="89" customFormat="1" ht="28.5" x14ac:dyDescent="0.8">
      <c r="B287" s="297" t="s">
        <v>196</v>
      </c>
      <c r="C287" s="442" t="s">
        <v>165</v>
      </c>
      <c r="D287" s="274">
        <v>94.773099999999999</v>
      </c>
      <c r="E287" s="274">
        <v>7.1</v>
      </c>
      <c r="F287" s="274" t="s">
        <v>479</v>
      </c>
      <c r="G287" s="274">
        <v>8.75</v>
      </c>
      <c r="H287" s="274">
        <v>9.0413099999999993</v>
      </c>
      <c r="I287" s="443" t="s">
        <v>172</v>
      </c>
      <c r="J287" s="277">
        <v>400000</v>
      </c>
      <c r="K287" s="277">
        <v>400000</v>
      </c>
      <c r="L287" s="277">
        <v>379092.68</v>
      </c>
      <c r="M287" s="298">
        <v>1</v>
      </c>
    </row>
    <row r="288" spans="2:13" s="89" customFormat="1" ht="28.5" x14ac:dyDescent="0.8">
      <c r="B288" s="297" t="s">
        <v>197</v>
      </c>
      <c r="C288" s="442" t="s">
        <v>165</v>
      </c>
      <c r="D288" s="274">
        <v>98.703699999999998</v>
      </c>
      <c r="E288" s="274">
        <v>8.5</v>
      </c>
      <c r="F288" s="274" t="s">
        <v>480</v>
      </c>
      <c r="G288" s="274">
        <v>9.5</v>
      </c>
      <c r="H288" s="274">
        <v>9.8438199999999991</v>
      </c>
      <c r="I288" s="443" t="s">
        <v>172</v>
      </c>
      <c r="J288" s="277">
        <v>5206.3999999999996</v>
      </c>
      <c r="K288" s="277">
        <v>8000</v>
      </c>
      <c r="L288" s="277">
        <v>5138.91</v>
      </c>
      <c r="M288" s="298">
        <v>1</v>
      </c>
    </row>
    <row r="289" spans="2:13" s="89" customFormat="1" ht="28.5" x14ac:dyDescent="0.8">
      <c r="B289" s="297" t="s">
        <v>295</v>
      </c>
      <c r="C289" s="442" t="s">
        <v>165</v>
      </c>
      <c r="D289" s="274">
        <v>99.994</v>
      </c>
      <c r="E289" s="274">
        <v>9</v>
      </c>
      <c r="F289" s="274" t="s">
        <v>369</v>
      </c>
      <c r="G289" s="274">
        <v>9</v>
      </c>
      <c r="H289" s="274">
        <v>9.3083299999999998</v>
      </c>
      <c r="I289" s="443" t="s">
        <v>172</v>
      </c>
      <c r="J289" s="277">
        <v>47702</v>
      </c>
      <c r="K289" s="277">
        <v>47702</v>
      </c>
      <c r="L289" s="277">
        <v>47699.16</v>
      </c>
      <c r="M289" s="298">
        <v>2</v>
      </c>
    </row>
    <row r="290" spans="2:13" s="89" customFormat="1" ht="28.5" x14ac:dyDescent="0.8">
      <c r="B290" s="297" t="s">
        <v>295</v>
      </c>
      <c r="C290" s="442" t="s">
        <v>165</v>
      </c>
      <c r="D290" s="274">
        <v>99.993799999999993</v>
      </c>
      <c r="E290" s="274">
        <v>9</v>
      </c>
      <c r="F290" s="274" t="s">
        <v>481</v>
      </c>
      <c r="G290" s="274">
        <v>9</v>
      </c>
      <c r="H290" s="274">
        <v>9.3083299999999998</v>
      </c>
      <c r="I290" s="443" t="s">
        <v>172</v>
      </c>
      <c r="J290" s="277">
        <v>7546</v>
      </c>
      <c r="K290" s="277">
        <v>7546</v>
      </c>
      <c r="L290" s="277">
        <v>7545.54</v>
      </c>
      <c r="M290" s="298">
        <v>2</v>
      </c>
    </row>
    <row r="291" spans="2:13" s="89" customFormat="1" ht="28.5" x14ac:dyDescent="0.8">
      <c r="B291" s="297" t="s">
        <v>295</v>
      </c>
      <c r="C291" s="442" t="s">
        <v>165</v>
      </c>
      <c r="D291" s="274">
        <v>99.560400000000001</v>
      </c>
      <c r="E291" s="274">
        <v>9</v>
      </c>
      <c r="F291" s="274" t="s">
        <v>343</v>
      </c>
      <c r="G291" s="274">
        <v>9.25</v>
      </c>
      <c r="H291" s="274">
        <v>9.5758299999999998</v>
      </c>
      <c r="I291" s="443" t="s">
        <v>172</v>
      </c>
      <c r="J291" s="277">
        <v>100000</v>
      </c>
      <c r="K291" s="277">
        <v>100000</v>
      </c>
      <c r="L291" s="277">
        <v>99560.42</v>
      </c>
      <c r="M291" s="298">
        <v>2</v>
      </c>
    </row>
    <row r="292" spans="2:13" s="89" customFormat="1" ht="28.5" x14ac:dyDescent="0.8">
      <c r="B292" s="297" t="s">
        <v>482</v>
      </c>
      <c r="C292" s="442" t="s">
        <v>165</v>
      </c>
      <c r="D292" s="274">
        <v>98.161000000000001</v>
      </c>
      <c r="E292" s="274">
        <v>8.5</v>
      </c>
      <c r="F292" s="274" t="s">
        <v>483</v>
      </c>
      <c r="G292" s="274">
        <v>9.5</v>
      </c>
      <c r="H292" s="274">
        <v>9.8438199999999991</v>
      </c>
      <c r="I292" s="443" t="s">
        <v>172</v>
      </c>
      <c r="J292" s="277">
        <v>2000</v>
      </c>
      <c r="K292" s="277">
        <v>2000</v>
      </c>
      <c r="L292" s="277">
        <v>1963.22</v>
      </c>
      <c r="M292" s="298">
        <v>1</v>
      </c>
    </row>
    <row r="293" spans="2:13" s="89" customFormat="1" ht="28.5" x14ac:dyDescent="0.8">
      <c r="B293" s="297" t="s">
        <v>482</v>
      </c>
      <c r="C293" s="442" t="s">
        <v>165</v>
      </c>
      <c r="D293" s="274">
        <v>97.935699999999997</v>
      </c>
      <c r="E293" s="274">
        <v>8.5</v>
      </c>
      <c r="F293" s="274" t="s">
        <v>484</v>
      </c>
      <c r="G293" s="274">
        <v>9.5</v>
      </c>
      <c r="H293" s="274">
        <v>9.8438199999999991</v>
      </c>
      <c r="I293" s="443" t="s">
        <v>172</v>
      </c>
      <c r="J293" s="277">
        <v>550000</v>
      </c>
      <c r="K293" s="277">
        <v>550000</v>
      </c>
      <c r="L293" s="277">
        <v>538646.56000000006</v>
      </c>
      <c r="M293" s="298">
        <v>1</v>
      </c>
    </row>
    <row r="294" spans="2:13" s="89" customFormat="1" ht="28.5" x14ac:dyDescent="0.8">
      <c r="B294" s="297" t="s">
        <v>485</v>
      </c>
      <c r="C294" s="442" t="s">
        <v>165</v>
      </c>
      <c r="D294" s="274">
        <v>101.1366</v>
      </c>
      <c r="E294" s="274">
        <v>9</v>
      </c>
      <c r="F294" s="274" t="s">
        <v>486</v>
      </c>
      <c r="G294" s="274">
        <v>8.19998</v>
      </c>
      <c r="H294" s="274">
        <v>8.4555900000000008</v>
      </c>
      <c r="I294" s="443" t="s">
        <v>172</v>
      </c>
      <c r="J294" s="277">
        <v>20000</v>
      </c>
      <c r="K294" s="277">
        <v>25000</v>
      </c>
      <c r="L294" s="277">
        <v>20227.32</v>
      </c>
      <c r="M294" s="298">
        <v>1</v>
      </c>
    </row>
    <row r="295" spans="2:13" s="89" customFormat="1" ht="28.5" x14ac:dyDescent="0.8">
      <c r="B295" s="297" t="s">
        <v>487</v>
      </c>
      <c r="C295" s="442" t="s">
        <v>165</v>
      </c>
      <c r="D295" s="274">
        <v>99.757000000000005</v>
      </c>
      <c r="E295" s="274">
        <v>7</v>
      </c>
      <c r="F295" s="274" t="s">
        <v>488</v>
      </c>
      <c r="G295" s="274">
        <v>7.1430899999999999</v>
      </c>
      <c r="H295" s="274">
        <v>7.2706499999999998</v>
      </c>
      <c r="I295" s="443" t="s">
        <v>172</v>
      </c>
      <c r="J295" s="277">
        <v>500000</v>
      </c>
      <c r="K295" s="277">
        <v>500000</v>
      </c>
      <c r="L295" s="277">
        <v>498785</v>
      </c>
      <c r="M295" s="298">
        <v>1</v>
      </c>
    </row>
    <row r="296" spans="2:13" s="89" customFormat="1" ht="28.5" x14ac:dyDescent="0.8">
      <c r="B296" s="297" t="s">
        <v>325</v>
      </c>
      <c r="C296" s="442" t="s">
        <v>165</v>
      </c>
      <c r="D296" s="274">
        <v>100.98009999999999</v>
      </c>
      <c r="E296" s="274">
        <v>9</v>
      </c>
      <c r="F296" s="274" t="s">
        <v>489</v>
      </c>
      <c r="G296" s="274">
        <v>8.3256899999999998</v>
      </c>
      <c r="H296" s="274">
        <v>8.5892599999999995</v>
      </c>
      <c r="I296" s="443" t="s">
        <v>172</v>
      </c>
      <c r="J296" s="277">
        <v>156000</v>
      </c>
      <c r="K296" s="277">
        <v>240000</v>
      </c>
      <c r="L296" s="277">
        <v>157528.95999999999</v>
      </c>
      <c r="M296" s="298">
        <v>1</v>
      </c>
    </row>
    <row r="297" spans="2:13" s="89" customFormat="1" ht="28.5" x14ac:dyDescent="0.8">
      <c r="B297" s="297" t="s">
        <v>490</v>
      </c>
      <c r="C297" s="442" t="s">
        <v>165</v>
      </c>
      <c r="D297" s="274">
        <v>100.07769999999999</v>
      </c>
      <c r="E297" s="274">
        <v>8</v>
      </c>
      <c r="F297" s="274" t="s">
        <v>491</v>
      </c>
      <c r="G297" s="274">
        <v>7.95</v>
      </c>
      <c r="H297" s="274">
        <v>8.1625300000000003</v>
      </c>
      <c r="I297" s="443" t="s">
        <v>172</v>
      </c>
      <c r="J297" s="277">
        <v>226000</v>
      </c>
      <c r="K297" s="277">
        <v>246536.49</v>
      </c>
      <c r="L297" s="277">
        <v>226175.69</v>
      </c>
      <c r="M297" s="298">
        <v>1</v>
      </c>
    </row>
    <row r="298" spans="2:13" s="89" customFormat="1" ht="28.5" x14ac:dyDescent="0.8">
      <c r="B298" s="297" t="s">
        <v>198</v>
      </c>
      <c r="C298" s="442" t="s">
        <v>165</v>
      </c>
      <c r="D298" s="274">
        <v>99.560299999999998</v>
      </c>
      <c r="E298" s="274">
        <v>8</v>
      </c>
      <c r="F298" s="274" t="s">
        <v>492</v>
      </c>
      <c r="G298" s="274">
        <v>8.2499800000000008</v>
      </c>
      <c r="H298" s="274">
        <v>8.5087399999999995</v>
      </c>
      <c r="I298" s="443" t="s">
        <v>172</v>
      </c>
      <c r="J298" s="277">
        <v>701217</v>
      </c>
      <c r="K298" s="277">
        <v>787000</v>
      </c>
      <c r="L298" s="277">
        <v>698133.75</v>
      </c>
      <c r="M298" s="298">
        <v>1</v>
      </c>
    </row>
    <row r="299" spans="2:13" s="89" customFormat="1" ht="28.5" x14ac:dyDescent="0.8">
      <c r="B299" s="297" t="s">
        <v>272</v>
      </c>
      <c r="C299" s="442" t="s">
        <v>165</v>
      </c>
      <c r="D299" s="274">
        <v>99.9953</v>
      </c>
      <c r="E299" s="274">
        <v>8.25</v>
      </c>
      <c r="F299" s="274" t="s">
        <v>493</v>
      </c>
      <c r="G299" s="274">
        <v>8.25</v>
      </c>
      <c r="H299" s="274">
        <v>8.5087600000000005</v>
      </c>
      <c r="I299" s="443" t="s">
        <v>172</v>
      </c>
      <c r="J299" s="277">
        <v>133905.12</v>
      </c>
      <c r="K299" s="277">
        <v>146073</v>
      </c>
      <c r="L299" s="277">
        <v>133898.85999999999</v>
      </c>
      <c r="M299" s="298">
        <v>1</v>
      </c>
    </row>
    <row r="300" spans="2:13" s="89" customFormat="1" ht="28.5" x14ac:dyDescent="0.8">
      <c r="B300" s="297" t="s">
        <v>272</v>
      </c>
      <c r="C300" s="442" t="s">
        <v>165</v>
      </c>
      <c r="D300" s="274">
        <v>100.6339</v>
      </c>
      <c r="E300" s="274">
        <v>8.75</v>
      </c>
      <c r="F300" s="274" t="s">
        <v>494</v>
      </c>
      <c r="G300" s="274">
        <v>8.3394200000000005</v>
      </c>
      <c r="H300" s="274">
        <v>8.6038599999999992</v>
      </c>
      <c r="I300" s="443" t="s">
        <v>172</v>
      </c>
      <c r="J300" s="277">
        <v>205400</v>
      </c>
      <c r="K300" s="277">
        <v>316000</v>
      </c>
      <c r="L300" s="277">
        <v>206702.03</v>
      </c>
      <c r="M300" s="298">
        <v>1</v>
      </c>
    </row>
    <row r="301" spans="2:13" s="89" customFormat="1" ht="28.5" x14ac:dyDescent="0.8">
      <c r="B301" s="297" t="s">
        <v>209</v>
      </c>
      <c r="C301" s="442" t="s">
        <v>165</v>
      </c>
      <c r="D301" s="274">
        <v>99.995400000000004</v>
      </c>
      <c r="E301" s="274">
        <v>8</v>
      </c>
      <c r="F301" s="274" t="s">
        <v>495</v>
      </c>
      <c r="G301" s="274">
        <v>8</v>
      </c>
      <c r="H301" s="274">
        <v>8.2432099999999995</v>
      </c>
      <c r="I301" s="443" t="s">
        <v>172</v>
      </c>
      <c r="J301" s="277">
        <v>1499999.46</v>
      </c>
      <c r="K301" s="277">
        <v>1558441</v>
      </c>
      <c r="L301" s="277">
        <v>1499931.47</v>
      </c>
      <c r="M301" s="298">
        <v>1</v>
      </c>
    </row>
    <row r="302" spans="2:13" s="89" customFormat="1" ht="28.5" x14ac:dyDescent="0.8">
      <c r="B302" s="297" t="s">
        <v>209</v>
      </c>
      <c r="C302" s="442" t="s">
        <v>165</v>
      </c>
      <c r="D302" s="274">
        <v>99.996300000000005</v>
      </c>
      <c r="E302" s="274">
        <v>8</v>
      </c>
      <c r="F302" s="274" t="s">
        <v>496</v>
      </c>
      <c r="G302" s="274">
        <v>8</v>
      </c>
      <c r="H302" s="274">
        <v>8.2432099999999995</v>
      </c>
      <c r="I302" s="443" t="s">
        <v>172</v>
      </c>
      <c r="J302" s="277">
        <v>1499999.46</v>
      </c>
      <c r="K302" s="277">
        <v>1558441</v>
      </c>
      <c r="L302" s="277">
        <v>1499944.69</v>
      </c>
      <c r="M302" s="298">
        <v>1</v>
      </c>
    </row>
    <row r="303" spans="2:13" s="89" customFormat="1" ht="28.5" x14ac:dyDescent="0.8">
      <c r="B303" s="297" t="s">
        <v>497</v>
      </c>
      <c r="C303" s="442" t="s">
        <v>165</v>
      </c>
      <c r="D303" s="274">
        <v>101.1772</v>
      </c>
      <c r="E303" s="274">
        <v>9</v>
      </c>
      <c r="F303" s="274" t="s">
        <v>498</v>
      </c>
      <c r="G303" s="274">
        <v>8.1999700000000004</v>
      </c>
      <c r="H303" s="274">
        <v>8.4555799999999994</v>
      </c>
      <c r="I303" s="443" t="s">
        <v>172</v>
      </c>
      <c r="J303" s="277">
        <v>52000</v>
      </c>
      <c r="K303" s="277">
        <v>80000</v>
      </c>
      <c r="L303" s="277">
        <v>52612.14</v>
      </c>
      <c r="M303" s="298">
        <v>1</v>
      </c>
    </row>
    <row r="304" spans="2:13" s="89" customFormat="1" ht="28.5" x14ac:dyDescent="0.8">
      <c r="B304" s="297" t="s">
        <v>497</v>
      </c>
      <c r="C304" s="442" t="s">
        <v>165</v>
      </c>
      <c r="D304" s="274">
        <v>101.1771</v>
      </c>
      <c r="E304" s="274">
        <v>9</v>
      </c>
      <c r="F304" s="274" t="s">
        <v>498</v>
      </c>
      <c r="G304" s="274">
        <v>8.1999999999999993</v>
      </c>
      <c r="H304" s="274">
        <v>8.4556100000000001</v>
      </c>
      <c r="I304" s="443" t="s">
        <v>172</v>
      </c>
      <c r="J304" s="277">
        <v>198250</v>
      </c>
      <c r="K304" s="277">
        <v>305000</v>
      </c>
      <c r="L304" s="277">
        <v>200583.71</v>
      </c>
      <c r="M304" s="298">
        <v>2</v>
      </c>
    </row>
    <row r="305" spans="2:13" s="89" customFormat="1" ht="28.5" x14ac:dyDescent="0.8">
      <c r="B305" s="297" t="s">
        <v>499</v>
      </c>
      <c r="C305" s="442" t="s">
        <v>165</v>
      </c>
      <c r="D305" s="274">
        <v>98.62</v>
      </c>
      <c r="E305" s="274">
        <v>9</v>
      </c>
      <c r="F305" s="274" t="s">
        <v>500</v>
      </c>
      <c r="G305" s="274">
        <v>9.5</v>
      </c>
      <c r="H305" s="274">
        <v>9.8438199999999991</v>
      </c>
      <c r="I305" s="443" t="s">
        <v>172</v>
      </c>
      <c r="J305" s="277">
        <v>60825.15</v>
      </c>
      <c r="K305" s="277">
        <v>63077</v>
      </c>
      <c r="L305" s="277">
        <v>59985.81</v>
      </c>
      <c r="M305" s="298">
        <v>1</v>
      </c>
    </row>
    <row r="306" spans="2:13" s="89" customFormat="1" ht="28.5" x14ac:dyDescent="0.8">
      <c r="B306" s="297" t="s">
        <v>273</v>
      </c>
      <c r="C306" s="442" t="s">
        <v>165</v>
      </c>
      <c r="D306" s="274">
        <v>98.447400000000002</v>
      </c>
      <c r="E306" s="274">
        <v>8.5</v>
      </c>
      <c r="F306" s="274" t="s">
        <v>350</v>
      </c>
      <c r="G306" s="274">
        <v>9.25</v>
      </c>
      <c r="H306" s="274">
        <v>9.5758299999999998</v>
      </c>
      <c r="I306" s="443" t="s">
        <v>172</v>
      </c>
      <c r="J306" s="277">
        <v>5800</v>
      </c>
      <c r="K306" s="277">
        <v>5800</v>
      </c>
      <c r="L306" s="277">
        <v>5709.95</v>
      </c>
      <c r="M306" s="298">
        <v>2</v>
      </c>
    </row>
    <row r="307" spans="2:13" s="89" customFormat="1" ht="28.5" x14ac:dyDescent="0.8">
      <c r="B307" s="297" t="s">
        <v>273</v>
      </c>
      <c r="C307" s="442" t="s">
        <v>165</v>
      </c>
      <c r="D307" s="274">
        <v>98.441800000000001</v>
      </c>
      <c r="E307" s="274">
        <v>8.5</v>
      </c>
      <c r="F307" s="274" t="s">
        <v>501</v>
      </c>
      <c r="G307" s="274">
        <v>9.25</v>
      </c>
      <c r="H307" s="274">
        <v>9.5758299999999998</v>
      </c>
      <c r="I307" s="443" t="s">
        <v>172</v>
      </c>
      <c r="J307" s="277">
        <v>5215</v>
      </c>
      <c r="K307" s="277">
        <v>5215</v>
      </c>
      <c r="L307" s="277">
        <v>5133.74</v>
      </c>
      <c r="M307" s="298">
        <v>1</v>
      </c>
    </row>
    <row r="308" spans="2:13" s="89" customFormat="1" ht="28.5" x14ac:dyDescent="0.8">
      <c r="B308" s="297" t="s">
        <v>273</v>
      </c>
      <c r="C308" s="442" t="s">
        <v>165</v>
      </c>
      <c r="D308" s="274">
        <v>98.429199999999994</v>
      </c>
      <c r="E308" s="274">
        <v>8.5</v>
      </c>
      <c r="F308" s="274" t="s">
        <v>351</v>
      </c>
      <c r="G308" s="274">
        <v>9.25</v>
      </c>
      <c r="H308" s="274">
        <v>9.5758299999999998</v>
      </c>
      <c r="I308" s="443" t="s">
        <v>172</v>
      </c>
      <c r="J308" s="277">
        <v>3000</v>
      </c>
      <c r="K308" s="277">
        <v>3000</v>
      </c>
      <c r="L308" s="277">
        <v>2952.88</v>
      </c>
      <c r="M308" s="298">
        <v>1</v>
      </c>
    </row>
    <row r="309" spans="2:13" s="89" customFormat="1" ht="28.5" x14ac:dyDescent="0.8">
      <c r="B309" s="297" t="s">
        <v>273</v>
      </c>
      <c r="C309" s="442" t="s">
        <v>165</v>
      </c>
      <c r="D309" s="274">
        <v>98.427400000000006</v>
      </c>
      <c r="E309" s="274">
        <v>8.5</v>
      </c>
      <c r="F309" s="274" t="s">
        <v>354</v>
      </c>
      <c r="G309" s="274">
        <v>9.25</v>
      </c>
      <c r="H309" s="274">
        <v>9.5758299999999998</v>
      </c>
      <c r="I309" s="443" t="s">
        <v>172</v>
      </c>
      <c r="J309" s="277">
        <v>7100</v>
      </c>
      <c r="K309" s="277">
        <v>7100</v>
      </c>
      <c r="L309" s="277">
        <v>6988.35</v>
      </c>
      <c r="M309" s="298">
        <v>2</v>
      </c>
    </row>
    <row r="310" spans="2:13" s="89" customFormat="1" ht="28.5" x14ac:dyDescent="0.8">
      <c r="B310" s="297" t="s">
        <v>273</v>
      </c>
      <c r="C310" s="442" t="s">
        <v>165</v>
      </c>
      <c r="D310" s="274">
        <v>98.420299999999997</v>
      </c>
      <c r="E310" s="274">
        <v>8.5</v>
      </c>
      <c r="F310" s="274" t="s">
        <v>352</v>
      </c>
      <c r="G310" s="274">
        <v>9.25</v>
      </c>
      <c r="H310" s="274">
        <v>9.5758299999999998</v>
      </c>
      <c r="I310" s="443" t="s">
        <v>172</v>
      </c>
      <c r="J310" s="277">
        <v>6000</v>
      </c>
      <c r="K310" s="277">
        <v>6000</v>
      </c>
      <c r="L310" s="277">
        <v>5905.22</v>
      </c>
      <c r="M310" s="298">
        <v>1</v>
      </c>
    </row>
    <row r="311" spans="2:13" s="89" customFormat="1" ht="28.5" x14ac:dyDescent="0.8">
      <c r="B311" s="297" t="s">
        <v>502</v>
      </c>
      <c r="C311" s="442" t="s">
        <v>165</v>
      </c>
      <c r="D311" s="274">
        <v>98.548900000000003</v>
      </c>
      <c r="E311" s="274">
        <v>9</v>
      </c>
      <c r="F311" s="274" t="s">
        <v>296</v>
      </c>
      <c r="G311" s="274">
        <v>9.5</v>
      </c>
      <c r="H311" s="274">
        <v>9.8438199999999991</v>
      </c>
      <c r="I311" s="443" t="s">
        <v>172</v>
      </c>
      <c r="J311" s="277">
        <v>250000</v>
      </c>
      <c r="K311" s="277">
        <v>250000</v>
      </c>
      <c r="L311" s="277">
        <v>246372.34</v>
      </c>
      <c r="M311" s="298">
        <v>1</v>
      </c>
    </row>
    <row r="312" spans="2:13" s="88" customFormat="1" ht="28.5" x14ac:dyDescent="0.8">
      <c r="B312" s="295" t="s">
        <v>170</v>
      </c>
      <c r="C312" s="454"/>
      <c r="D312" s="455"/>
      <c r="E312" s="455"/>
      <c r="F312" s="455"/>
      <c r="G312" s="455"/>
      <c r="H312" s="455"/>
      <c r="I312" s="456"/>
      <c r="J312" s="457">
        <v>21162471.309999999</v>
      </c>
      <c r="K312" s="457">
        <v>24111920.199999999</v>
      </c>
      <c r="L312" s="457">
        <v>20995224.199999996</v>
      </c>
      <c r="M312" s="296">
        <v>114</v>
      </c>
    </row>
    <row r="313" spans="2:13" s="88" customFormat="1" ht="28.5" x14ac:dyDescent="0.8">
      <c r="B313" s="295" t="s">
        <v>297</v>
      </c>
      <c r="C313" s="454"/>
      <c r="D313" s="455"/>
      <c r="E313" s="455"/>
      <c r="F313" s="455"/>
      <c r="G313" s="455"/>
      <c r="H313" s="455"/>
      <c r="I313" s="456"/>
      <c r="J313" s="457"/>
      <c r="K313" s="457"/>
      <c r="L313" s="457"/>
      <c r="M313" s="296"/>
    </row>
    <row r="314" spans="2:13" s="89" customFormat="1" ht="28.5" x14ac:dyDescent="0.8">
      <c r="B314" s="297" t="s">
        <v>169</v>
      </c>
      <c r="C314" s="442" t="s">
        <v>165</v>
      </c>
      <c r="D314" s="274">
        <v>105.01430000000001</v>
      </c>
      <c r="E314" s="274">
        <v>9.36</v>
      </c>
      <c r="F314" s="274" t="s">
        <v>414</v>
      </c>
      <c r="G314" s="274">
        <v>7.44998</v>
      </c>
      <c r="H314" s="274">
        <v>7.5887399999999996</v>
      </c>
      <c r="I314" s="443" t="s">
        <v>172</v>
      </c>
      <c r="J314" s="277">
        <v>200000</v>
      </c>
      <c r="K314" s="277">
        <v>200000</v>
      </c>
      <c r="L314" s="277">
        <v>210028.6</v>
      </c>
      <c r="M314" s="298">
        <v>1</v>
      </c>
    </row>
    <row r="315" spans="2:13" s="88" customFormat="1" ht="28.5" x14ac:dyDescent="0.8">
      <c r="B315" s="295" t="s">
        <v>170</v>
      </c>
      <c r="C315" s="454"/>
      <c r="D315" s="455"/>
      <c r="E315" s="455"/>
      <c r="F315" s="455"/>
      <c r="G315" s="455"/>
      <c r="H315" s="455"/>
      <c r="I315" s="456"/>
      <c r="J315" s="457">
        <v>200000</v>
      </c>
      <c r="K315" s="457">
        <v>200000</v>
      </c>
      <c r="L315" s="457">
        <v>210028.6</v>
      </c>
      <c r="M315" s="296">
        <v>1</v>
      </c>
    </row>
    <row r="316" spans="2:13" s="88" customFormat="1" ht="28.5" x14ac:dyDescent="0.8">
      <c r="B316" s="295" t="s">
        <v>200</v>
      </c>
      <c r="C316" s="454"/>
      <c r="D316" s="455"/>
      <c r="E316" s="455"/>
      <c r="F316" s="455"/>
      <c r="G316" s="455"/>
      <c r="H316" s="455"/>
      <c r="I316" s="456"/>
      <c r="J316" s="457"/>
      <c r="K316" s="457"/>
      <c r="L316" s="457"/>
      <c r="M316" s="296"/>
    </row>
    <row r="317" spans="2:13" s="89" customFormat="1" ht="28.5" x14ac:dyDescent="0.8">
      <c r="B317" s="297" t="s">
        <v>201</v>
      </c>
      <c r="C317" s="442" t="s">
        <v>165</v>
      </c>
      <c r="D317" s="274">
        <v>97.323599999999999</v>
      </c>
      <c r="E317" s="274"/>
      <c r="F317" s="274" t="s">
        <v>202</v>
      </c>
      <c r="G317" s="274">
        <v>8.25</v>
      </c>
      <c r="H317" s="274">
        <v>8.4779999999999998</v>
      </c>
      <c r="I317" s="443" t="s">
        <v>166</v>
      </c>
      <c r="J317" s="277">
        <v>25000</v>
      </c>
      <c r="K317" s="277">
        <v>25000</v>
      </c>
      <c r="L317" s="277">
        <v>24330.9</v>
      </c>
      <c r="M317" s="298">
        <v>1</v>
      </c>
    </row>
    <row r="318" spans="2:13" s="89" customFormat="1" ht="28.5" x14ac:dyDescent="0.8">
      <c r="B318" s="297" t="s">
        <v>201</v>
      </c>
      <c r="C318" s="442" t="s">
        <v>165</v>
      </c>
      <c r="D318" s="274">
        <v>95.222899999999996</v>
      </c>
      <c r="E318" s="274"/>
      <c r="F318" s="274" t="s">
        <v>328</v>
      </c>
      <c r="G318" s="274">
        <v>8.6</v>
      </c>
      <c r="H318" s="274">
        <v>8.7530000000000001</v>
      </c>
      <c r="I318" s="443" t="s">
        <v>166</v>
      </c>
      <c r="J318" s="277">
        <v>3140</v>
      </c>
      <c r="K318" s="277">
        <v>3140</v>
      </c>
      <c r="L318" s="277">
        <v>2990</v>
      </c>
      <c r="M318" s="298">
        <v>1</v>
      </c>
    </row>
    <row r="319" spans="2:13" s="89" customFormat="1" ht="28.5" x14ac:dyDescent="0.8">
      <c r="B319" s="297" t="s">
        <v>327</v>
      </c>
      <c r="C319" s="442" t="s">
        <v>165</v>
      </c>
      <c r="D319" s="274">
        <v>96.9285</v>
      </c>
      <c r="E319" s="274"/>
      <c r="F319" s="274" t="s">
        <v>300</v>
      </c>
      <c r="G319" s="274">
        <v>8.4502000000000006</v>
      </c>
      <c r="H319" s="274">
        <v>8.6739999999999995</v>
      </c>
      <c r="I319" s="443" t="s">
        <v>166</v>
      </c>
      <c r="J319" s="277">
        <v>200000</v>
      </c>
      <c r="K319" s="277">
        <v>200000</v>
      </c>
      <c r="L319" s="277">
        <v>193857.01</v>
      </c>
      <c r="M319" s="298">
        <v>1</v>
      </c>
    </row>
    <row r="320" spans="2:13" s="89" customFormat="1" ht="28.5" x14ac:dyDescent="0.8">
      <c r="B320" s="297" t="s">
        <v>327</v>
      </c>
      <c r="C320" s="442" t="s">
        <v>165</v>
      </c>
      <c r="D320" s="274">
        <v>97.859300000000005</v>
      </c>
      <c r="E320" s="274"/>
      <c r="F320" s="274" t="s">
        <v>204</v>
      </c>
      <c r="G320" s="274">
        <v>8.75</v>
      </c>
      <c r="H320" s="274">
        <v>9.0410000000000004</v>
      </c>
      <c r="I320" s="443" t="s">
        <v>166</v>
      </c>
      <c r="J320" s="277">
        <v>280050</v>
      </c>
      <c r="K320" s="277">
        <v>280050</v>
      </c>
      <c r="L320" s="277">
        <v>274055.03999999998</v>
      </c>
      <c r="M320" s="298">
        <v>3</v>
      </c>
    </row>
    <row r="321" spans="2:13" s="89" customFormat="1" ht="28.5" x14ac:dyDescent="0.8">
      <c r="B321" s="297" t="s">
        <v>327</v>
      </c>
      <c r="C321" s="442" t="s">
        <v>165</v>
      </c>
      <c r="D321" s="274">
        <v>96.982699999999994</v>
      </c>
      <c r="E321" s="274"/>
      <c r="F321" s="274" t="s">
        <v>503</v>
      </c>
      <c r="G321" s="274">
        <v>8.75</v>
      </c>
      <c r="H321" s="274">
        <v>8.9980000000000011</v>
      </c>
      <c r="I321" s="443" t="s">
        <v>166</v>
      </c>
      <c r="J321" s="277">
        <v>30000</v>
      </c>
      <c r="K321" s="277">
        <v>30000</v>
      </c>
      <c r="L321" s="277">
        <v>29094.83</v>
      </c>
      <c r="M321" s="298">
        <v>1</v>
      </c>
    </row>
    <row r="322" spans="2:13" s="89" customFormat="1" ht="28.5" x14ac:dyDescent="0.8">
      <c r="B322" s="297" t="s">
        <v>327</v>
      </c>
      <c r="C322" s="442" t="s">
        <v>165</v>
      </c>
      <c r="D322" s="274">
        <v>96.504999999999995</v>
      </c>
      <c r="E322" s="274"/>
      <c r="F322" s="274" t="s">
        <v>504</v>
      </c>
      <c r="G322" s="274">
        <v>8.75</v>
      </c>
      <c r="H322" s="274">
        <v>8.9749999999999996</v>
      </c>
      <c r="I322" s="443" t="s">
        <v>166</v>
      </c>
      <c r="J322" s="277">
        <v>100000</v>
      </c>
      <c r="K322" s="277">
        <v>100000</v>
      </c>
      <c r="L322" s="277">
        <v>96505.04</v>
      </c>
      <c r="M322" s="298">
        <v>1</v>
      </c>
    </row>
    <row r="323" spans="2:13" s="89" customFormat="1" ht="28.5" x14ac:dyDescent="0.8">
      <c r="B323" s="297" t="s">
        <v>299</v>
      </c>
      <c r="C323" s="442" t="s">
        <v>165</v>
      </c>
      <c r="D323" s="274">
        <v>97.959100000000007</v>
      </c>
      <c r="E323" s="274"/>
      <c r="F323" s="274" t="s">
        <v>223</v>
      </c>
      <c r="G323" s="274">
        <v>6</v>
      </c>
      <c r="H323" s="274">
        <v>6.1179999999999994</v>
      </c>
      <c r="I323" s="443" t="s">
        <v>166</v>
      </c>
      <c r="J323" s="277">
        <v>1500000</v>
      </c>
      <c r="K323" s="277">
        <v>1500000</v>
      </c>
      <c r="L323" s="277">
        <v>1469387.76</v>
      </c>
      <c r="M323" s="298">
        <v>1</v>
      </c>
    </row>
    <row r="324" spans="2:13" s="89" customFormat="1" ht="28.5" x14ac:dyDescent="0.8">
      <c r="B324" s="297" t="s">
        <v>299</v>
      </c>
      <c r="C324" s="442" t="s">
        <v>165</v>
      </c>
      <c r="D324" s="274">
        <v>97.895200000000003</v>
      </c>
      <c r="E324" s="274"/>
      <c r="F324" s="274" t="s">
        <v>281</v>
      </c>
      <c r="G324" s="274">
        <v>6</v>
      </c>
      <c r="H324" s="274">
        <v>6.1159999999999997</v>
      </c>
      <c r="I324" s="443" t="s">
        <v>166</v>
      </c>
      <c r="J324" s="277">
        <v>500000</v>
      </c>
      <c r="K324" s="277">
        <v>500000</v>
      </c>
      <c r="L324" s="277">
        <v>489476.26</v>
      </c>
      <c r="M324" s="298">
        <v>1</v>
      </c>
    </row>
    <row r="325" spans="2:13" s="89" customFormat="1" ht="28.5" x14ac:dyDescent="0.8">
      <c r="B325" s="297" t="s">
        <v>203</v>
      </c>
      <c r="C325" s="442" t="s">
        <v>165</v>
      </c>
      <c r="D325" s="274">
        <v>95.474800000000002</v>
      </c>
      <c r="E325" s="274"/>
      <c r="F325" s="274" t="s">
        <v>168</v>
      </c>
      <c r="G325" s="274">
        <v>9.75</v>
      </c>
      <c r="H325" s="274">
        <v>9.9939999999999998</v>
      </c>
      <c r="I325" s="443" t="s">
        <v>166</v>
      </c>
      <c r="J325" s="277">
        <v>250000</v>
      </c>
      <c r="K325" s="277">
        <v>250000</v>
      </c>
      <c r="L325" s="277">
        <v>238687.22</v>
      </c>
      <c r="M325" s="298">
        <v>1</v>
      </c>
    </row>
    <row r="326" spans="2:13" s="89" customFormat="1" ht="28.5" x14ac:dyDescent="0.8">
      <c r="B326" s="297" t="s">
        <v>301</v>
      </c>
      <c r="C326" s="442" t="s">
        <v>165</v>
      </c>
      <c r="D326" s="274">
        <v>97.979100000000003</v>
      </c>
      <c r="E326" s="274"/>
      <c r="F326" s="274" t="s">
        <v>204</v>
      </c>
      <c r="G326" s="274">
        <v>8.25</v>
      </c>
      <c r="H326" s="274">
        <v>8.5080000000000009</v>
      </c>
      <c r="I326" s="443" t="s">
        <v>166</v>
      </c>
      <c r="J326" s="277">
        <v>6110</v>
      </c>
      <c r="K326" s="277">
        <v>6110</v>
      </c>
      <c r="L326" s="277">
        <v>5986.53</v>
      </c>
      <c r="M326" s="298">
        <v>1</v>
      </c>
    </row>
    <row r="327" spans="2:13" s="89" customFormat="1" ht="28.5" x14ac:dyDescent="0.8">
      <c r="B327" s="297" t="s">
        <v>301</v>
      </c>
      <c r="C327" s="442" t="s">
        <v>165</v>
      </c>
      <c r="D327" s="274">
        <v>95.827500000000001</v>
      </c>
      <c r="E327" s="274"/>
      <c r="F327" s="274" t="s">
        <v>278</v>
      </c>
      <c r="G327" s="274">
        <v>8.25</v>
      </c>
      <c r="H327" s="274">
        <v>8.41</v>
      </c>
      <c r="I327" s="443" t="s">
        <v>166</v>
      </c>
      <c r="J327" s="277">
        <v>25220</v>
      </c>
      <c r="K327" s="277">
        <v>25220</v>
      </c>
      <c r="L327" s="277">
        <v>24167.7</v>
      </c>
      <c r="M327" s="298">
        <v>1</v>
      </c>
    </row>
    <row r="328" spans="2:13" s="89" customFormat="1" ht="28.5" x14ac:dyDescent="0.8">
      <c r="B328" s="297" t="s">
        <v>301</v>
      </c>
      <c r="C328" s="442" t="s">
        <v>165</v>
      </c>
      <c r="D328" s="274">
        <v>95.923199999999994</v>
      </c>
      <c r="E328" s="274"/>
      <c r="F328" s="274" t="s">
        <v>180</v>
      </c>
      <c r="G328" s="274">
        <v>8.5</v>
      </c>
      <c r="H328" s="274">
        <v>8.68</v>
      </c>
      <c r="I328" s="443" t="s">
        <v>166</v>
      </c>
      <c r="J328" s="277">
        <v>5204</v>
      </c>
      <c r="K328" s="277">
        <v>5204</v>
      </c>
      <c r="L328" s="277">
        <v>4991.8500000000004</v>
      </c>
      <c r="M328" s="298">
        <v>1</v>
      </c>
    </row>
    <row r="329" spans="2:13" s="89" customFormat="1" ht="28.5" x14ac:dyDescent="0.8">
      <c r="B329" s="297" t="s">
        <v>301</v>
      </c>
      <c r="C329" s="442" t="s">
        <v>165</v>
      </c>
      <c r="D329" s="274">
        <v>95.901499999999999</v>
      </c>
      <c r="E329" s="274"/>
      <c r="F329" s="274" t="s">
        <v>177</v>
      </c>
      <c r="G329" s="274">
        <v>8.5</v>
      </c>
      <c r="H329" s="274">
        <v>8.6790000000000003</v>
      </c>
      <c r="I329" s="443" t="s">
        <v>166</v>
      </c>
      <c r="J329" s="277">
        <v>4160</v>
      </c>
      <c r="K329" s="277">
        <v>4160</v>
      </c>
      <c r="L329" s="277">
        <v>3989.5</v>
      </c>
      <c r="M329" s="298">
        <v>1</v>
      </c>
    </row>
    <row r="330" spans="2:13" s="89" customFormat="1" ht="28.5" x14ac:dyDescent="0.8">
      <c r="B330" s="297" t="s">
        <v>301</v>
      </c>
      <c r="C330" s="442" t="s">
        <v>165</v>
      </c>
      <c r="D330" s="274">
        <v>95.879800000000003</v>
      </c>
      <c r="E330" s="274"/>
      <c r="F330" s="274" t="s">
        <v>178</v>
      </c>
      <c r="G330" s="274">
        <v>8.5</v>
      </c>
      <c r="H330" s="274">
        <v>8.677999999999999</v>
      </c>
      <c r="I330" s="443" t="s">
        <v>166</v>
      </c>
      <c r="J330" s="277">
        <v>26000</v>
      </c>
      <c r="K330" s="277">
        <v>26000</v>
      </c>
      <c r="L330" s="277">
        <v>24928.76</v>
      </c>
      <c r="M330" s="298">
        <v>1</v>
      </c>
    </row>
    <row r="331" spans="2:13" s="89" customFormat="1" ht="28.5" x14ac:dyDescent="0.8">
      <c r="B331" s="297" t="s">
        <v>301</v>
      </c>
      <c r="C331" s="442" t="s">
        <v>165</v>
      </c>
      <c r="D331" s="274">
        <v>92.678399999999996</v>
      </c>
      <c r="E331" s="274"/>
      <c r="F331" s="274" t="s">
        <v>505</v>
      </c>
      <c r="G331" s="274">
        <v>9</v>
      </c>
      <c r="H331" s="274">
        <v>9.048</v>
      </c>
      <c r="I331" s="443" t="s">
        <v>166</v>
      </c>
      <c r="J331" s="277">
        <v>3900</v>
      </c>
      <c r="K331" s="277">
        <v>3900</v>
      </c>
      <c r="L331" s="277">
        <v>3614.46</v>
      </c>
      <c r="M331" s="298">
        <v>1</v>
      </c>
    </row>
    <row r="332" spans="2:13" s="89" customFormat="1" ht="28.5" x14ac:dyDescent="0.8">
      <c r="B332" s="297" t="s">
        <v>301</v>
      </c>
      <c r="C332" s="442" t="s">
        <v>165</v>
      </c>
      <c r="D332" s="274">
        <v>92.635400000000004</v>
      </c>
      <c r="E332" s="274"/>
      <c r="F332" s="274" t="s">
        <v>506</v>
      </c>
      <c r="G332" s="274">
        <v>9</v>
      </c>
      <c r="H332" s="274">
        <v>9.0459999999999994</v>
      </c>
      <c r="I332" s="443" t="s">
        <v>166</v>
      </c>
      <c r="J332" s="277">
        <v>5000</v>
      </c>
      <c r="K332" s="277">
        <v>5000</v>
      </c>
      <c r="L332" s="277">
        <v>4631.7700000000004</v>
      </c>
      <c r="M332" s="298">
        <v>1</v>
      </c>
    </row>
    <row r="333" spans="2:13" s="89" customFormat="1" ht="28.5" x14ac:dyDescent="0.8">
      <c r="B333" s="297" t="s">
        <v>301</v>
      </c>
      <c r="C333" s="442" t="s">
        <v>165</v>
      </c>
      <c r="D333" s="274">
        <v>92.421400000000006</v>
      </c>
      <c r="E333" s="274"/>
      <c r="F333" s="274" t="s">
        <v>507</v>
      </c>
      <c r="G333" s="274">
        <v>9</v>
      </c>
      <c r="H333" s="274">
        <v>9.0350000000000001</v>
      </c>
      <c r="I333" s="443" t="s">
        <v>166</v>
      </c>
      <c r="J333" s="277">
        <v>5000</v>
      </c>
      <c r="K333" s="277">
        <v>5000</v>
      </c>
      <c r="L333" s="277">
        <v>4621.07</v>
      </c>
      <c r="M333" s="298">
        <v>1</v>
      </c>
    </row>
    <row r="334" spans="2:13" s="89" customFormat="1" ht="28.5" x14ac:dyDescent="0.8">
      <c r="B334" s="297" t="s">
        <v>301</v>
      </c>
      <c r="C334" s="442" t="s">
        <v>165</v>
      </c>
      <c r="D334" s="274">
        <v>92.357399999999998</v>
      </c>
      <c r="E334" s="274"/>
      <c r="F334" s="274" t="s">
        <v>508</v>
      </c>
      <c r="G334" s="274">
        <v>9</v>
      </c>
      <c r="H334" s="274">
        <v>9.0310000000000006</v>
      </c>
      <c r="I334" s="443" t="s">
        <v>166</v>
      </c>
      <c r="J334" s="277">
        <v>350000</v>
      </c>
      <c r="K334" s="277">
        <v>350000</v>
      </c>
      <c r="L334" s="277">
        <v>323250.98</v>
      </c>
      <c r="M334" s="298">
        <v>1</v>
      </c>
    </row>
    <row r="335" spans="2:13" s="89" customFormat="1" ht="28.5" x14ac:dyDescent="0.8">
      <c r="B335" s="297" t="s">
        <v>189</v>
      </c>
      <c r="C335" s="442" t="s">
        <v>165</v>
      </c>
      <c r="D335" s="274">
        <v>96.581999999999994</v>
      </c>
      <c r="E335" s="274"/>
      <c r="F335" s="274" t="s">
        <v>178</v>
      </c>
      <c r="G335" s="274">
        <v>7</v>
      </c>
      <c r="H335" s="274">
        <v>7.1209999999999996</v>
      </c>
      <c r="I335" s="443" t="s">
        <v>166</v>
      </c>
      <c r="J335" s="277">
        <v>25153</v>
      </c>
      <c r="K335" s="277">
        <v>25153</v>
      </c>
      <c r="L335" s="277">
        <v>24293.29</v>
      </c>
      <c r="M335" s="298">
        <v>1</v>
      </c>
    </row>
    <row r="336" spans="2:13" s="89" customFormat="1" ht="28.5" x14ac:dyDescent="0.8">
      <c r="B336" s="297" t="s">
        <v>189</v>
      </c>
      <c r="C336" s="442" t="s">
        <v>165</v>
      </c>
      <c r="D336" s="274">
        <v>95.541399999999996</v>
      </c>
      <c r="E336" s="274"/>
      <c r="F336" s="274" t="s">
        <v>328</v>
      </c>
      <c r="G336" s="274">
        <v>8</v>
      </c>
      <c r="H336" s="274">
        <v>8.1319999999999997</v>
      </c>
      <c r="I336" s="443" t="s">
        <v>166</v>
      </c>
      <c r="J336" s="277">
        <v>267218</v>
      </c>
      <c r="K336" s="277">
        <v>267218</v>
      </c>
      <c r="L336" s="277">
        <v>255303.82</v>
      </c>
      <c r="M336" s="298">
        <v>1</v>
      </c>
    </row>
    <row r="337" spans="2:13" s="89" customFormat="1" ht="28.5" x14ac:dyDescent="0.8">
      <c r="B337" s="297" t="s">
        <v>190</v>
      </c>
      <c r="C337" s="442" t="s">
        <v>165</v>
      </c>
      <c r="D337" s="274">
        <v>99.087500000000006</v>
      </c>
      <c r="E337" s="274"/>
      <c r="F337" s="274" t="s">
        <v>509</v>
      </c>
      <c r="G337" s="274">
        <v>8.5</v>
      </c>
      <c r="H337" s="274">
        <v>8.8289999999999988</v>
      </c>
      <c r="I337" s="443" t="s">
        <v>166</v>
      </c>
      <c r="J337" s="277">
        <v>39335</v>
      </c>
      <c r="K337" s="277">
        <v>39335</v>
      </c>
      <c r="L337" s="277">
        <v>38976.1</v>
      </c>
      <c r="M337" s="298">
        <v>1</v>
      </c>
    </row>
    <row r="338" spans="2:13" s="89" customFormat="1" ht="28.5" x14ac:dyDescent="0.8">
      <c r="B338" s="297" t="s">
        <v>190</v>
      </c>
      <c r="C338" s="442" t="s">
        <v>165</v>
      </c>
      <c r="D338" s="274">
        <v>99.110699999999994</v>
      </c>
      <c r="E338" s="274"/>
      <c r="F338" s="274" t="s">
        <v>510</v>
      </c>
      <c r="G338" s="274">
        <v>8.7299000000000007</v>
      </c>
      <c r="H338" s="274">
        <v>9.0789999999999988</v>
      </c>
      <c r="I338" s="443" t="s">
        <v>166</v>
      </c>
      <c r="J338" s="277">
        <v>24207</v>
      </c>
      <c r="K338" s="277">
        <v>24207</v>
      </c>
      <c r="L338" s="277">
        <v>23991.74</v>
      </c>
      <c r="M338" s="298">
        <v>1</v>
      </c>
    </row>
    <row r="339" spans="2:13" s="89" customFormat="1" ht="28.5" x14ac:dyDescent="0.8">
      <c r="B339" s="297" t="s">
        <v>239</v>
      </c>
      <c r="C339" s="442" t="s">
        <v>165</v>
      </c>
      <c r="D339" s="274">
        <v>98.934299999999993</v>
      </c>
      <c r="E339" s="274"/>
      <c r="F339" s="274" t="s">
        <v>241</v>
      </c>
      <c r="G339" s="274">
        <v>8.25</v>
      </c>
      <c r="H339" s="274">
        <v>8.5510000000000002</v>
      </c>
      <c r="I339" s="443" t="s">
        <v>166</v>
      </c>
      <c r="J339" s="277">
        <v>101066</v>
      </c>
      <c r="K339" s="277">
        <v>101066</v>
      </c>
      <c r="L339" s="277">
        <v>99989.03</v>
      </c>
      <c r="M339" s="298">
        <v>1</v>
      </c>
    </row>
    <row r="340" spans="2:13" s="89" customFormat="1" ht="28.5" x14ac:dyDescent="0.8">
      <c r="B340" s="297" t="s">
        <v>239</v>
      </c>
      <c r="C340" s="442" t="s">
        <v>165</v>
      </c>
      <c r="D340" s="274">
        <v>98.918000000000006</v>
      </c>
      <c r="E340" s="274"/>
      <c r="F340" s="274" t="s">
        <v>511</v>
      </c>
      <c r="G340" s="274">
        <v>8.75</v>
      </c>
      <c r="H340" s="274">
        <v>9.0920000000000005</v>
      </c>
      <c r="I340" s="443" t="s">
        <v>166</v>
      </c>
      <c r="J340" s="277">
        <v>111200</v>
      </c>
      <c r="K340" s="277">
        <v>111200</v>
      </c>
      <c r="L340" s="277">
        <v>109996.91</v>
      </c>
      <c r="M340" s="298">
        <v>1</v>
      </c>
    </row>
    <row r="341" spans="2:13" s="89" customFormat="1" ht="28.5" x14ac:dyDescent="0.8">
      <c r="B341" s="297" t="s">
        <v>239</v>
      </c>
      <c r="C341" s="442" t="s">
        <v>165</v>
      </c>
      <c r="D341" s="274">
        <v>97.165899999999993</v>
      </c>
      <c r="E341" s="274"/>
      <c r="F341" s="274" t="s">
        <v>202</v>
      </c>
      <c r="G341" s="274">
        <v>8.75</v>
      </c>
      <c r="H341" s="274">
        <v>9.0069999999999997</v>
      </c>
      <c r="I341" s="443" t="s">
        <v>166</v>
      </c>
      <c r="J341" s="277">
        <v>2060</v>
      </c>
      <c r="K341" s="277">
        <v>2060</v>
      </c>
      <c r="L341" s="277">
        <v>2001.62</v>
      </c>
      <c r="M341" s="298">
        <v>1</v>
      </c>
    </row>
    <row r="342" spans="2:13" s="89" customFormat="1" ht="28.5" x14ac:dyDescent="0.8">
      <c r="B342" s="297" t="s">
        <v>239</v>
      </c>
      <c r="C342" s="442" t="s">
        <v>165</v>
      </c>
      <c r="D342" s="274">
        <v>98.8142</v>
      </c>
      <c r="E342" s="274"/>
      <c r="F342" s="274" t="s">
        <v>259</v>
      </c>
      <c r="G342" s="274">
        <v>9</v>
      </c>
      <c r="H342" s="274">
        <v>9.3580000000000005</v>
      </c>
      <c r="I342" s="443" t="s">
        <v>166</v>
      </c>
      <c r="J342" s="277">
        <v>121426</v>
      </c>
      <c r="K342" s="277">
        <v>121426</v>
      </c>
      <c r="L342" s="277">
        <v>119986.17</v>
      </c>
      <c r="M342" s="298">
        <v>1</v>
      </c>
    </row>
    <row r="343" spans="2:13" s="89" customFormat="1" ht="28.5" x14ac:dyDescent="0.8">
      <c r="B343" s="297" t="s">
        <v>239</v>
      </c>
      <c r="C343" s="442" t="s">
        <v>165</v>
      </c>
      <c r="D343" s="274">
        <v>96.167900000000003</v>
      </c>
      <c r="E343" s="274"/>
      <c r="F343" s="274" t="s">
        <v>512</v>
      </c>
      <c r="G343" s="274">
        <v>9.5</v>
      </c>
      <c r="H343" s="274">
        <v>9.7629999999999999</v>
      </c>
      <c r="I343" s="443" t="s">
        <v>166</v>
      </c>
      <c r="J343" s="277">
        <v>46776</v>
      </c>
      <c r="K343" s="277">
        <v>46776</v>
      </c>
      <c r="L343" s="277">
        <v>44983.53</v>
      </c>
      <c r="M343" s="298">
        <v>1</v>
      </c>
    </row>
    <row r="344" spans="2:13" s="89" customFormat="1" ht="28.5" x14ac:dyDescent="0.8">
      <c r="B344" s="297" t="s">
        <v>239</v>
      </c>
      <c r="C344" s="442" t="s">
        <v>165</v>
      </c>
      <c r="D344" s="274">
        <v>91.456400000000002</v>
      </c>
      <c r="E344" s="274"/>
      <c r="F344" s="274" t="s">
        <v>267</v>
      </c>
      <c r="G344" s="274">
        <v>9.5</v>
      </c>
      <c r="H344" s="274">
        <v>9.5069999999999997</v>
      </c>
      <c r="I344" s="443" t="s">
        <v>166</v>
      </c>
      <c r="J344" s="277">
        <v>7654</v>
      </c>
      <c r="K344" s="277">
        <v>7654</v>
      </c>
      <c r="L344" s="277">
        <v>7000.08</v>
      </c>
      <c r="M344" s="298">
        <v>1</v>
      </c>
    </row>
    <row r="345" spans="2:13" s="89" customFormat="1" ht="28.5" x14ac:dyDescent="0.8">
      <c r="B345" s="297" t="s">
        <v>239</v>
      </c>
      <c r="C345" s="442" t="s">
        <v>165</v>
      </c>
      <c r="D345" s="274">
        <v>93.955500000000001</v>
      </c>
      <c r="E345" s="274"/>
      <c r="F345" s="274" t="s">
        <v>513</v>
      </c>
      <c r="G345" s="274">
        <v>9.65</v>
      </c>
      <c r="H345" s="274">
        <v>9.8030000000000008</v>
      </c>
      <c r="I345" s="443" t="s">
        <v>166</v>
      </c>
      <c r="J345" s="277">
        <v>8510</v>
      </c>
      <c r="K345" s="277">
        <v>8510</v>
      </c>
      <c r="L345" s="277">
        <v>7995.62</v>
      </c>
      <c r="M345" s="298">
        <v>1</v>
      </c>
    </row>
    <row r="346" spans="2:13" s="89" customFormat="1" ht="28.5" x14ac:dyDescent="0.8">
      <c r="B346" s="297" t="s">
        <v>239</v>
      </c>
      <c r="C346" s="442" t="s">
        <v>165</v>
      </c>
      <c r="D346" s="274">
        <v>95.212900000000005</v>
      </c>
      <c r="E346" s="274"/>
      <c r="F346" s="274" t="s">
        <v>177</v>
      </c>
      <c r="G346" s="274">
        <v>10</v>
      </c>
      <c r="H346" s="274">
        <v>10.247999999999999</v>
      </c>
      <c r="I346" s="443" t="s">
        <v>166</v>
      </c>
      <c r="J346" s="277">
        <v>300000</v>
      </c>
      <c r="K346" s="277">
        <v>300000</v>
      </c>
      <c r="L346" s="277">
        <v>285638.71999999997</v>
      </c>
      <c r="M346" s="298">
        <v>1</v>
      </c>
    </row>
    <row r="347" spans="2:13" s="89" customFormat="1" ht="28.5" x14ac:dyDescent="0.8">
      <c r="B347" s="297" t="s">
        <v>514</v>
      </c>
      <c r="C347" s="442" t="s">
        <v>165</v>
      </c>
      <c r="D347" s="274">
        <v>99.6995</v>
      </c>
      <c r="E347" s="274"/>
      <c r="F347" s="274" t="s">
        <v>515</v>
      </c>
      <c r="G347" s="274">
        <v>7.75</v>
      </c>
      <c r="H347" s="274">
        <v>8.0449999999999999</v>
      </c>
      <c r="I347" s="443" t="s">
        <v>166</v>
      </c>
      <c r="J347" s="277">
        <v>15710</v>
      </c>
      <c r="K347" s="277">
        <v>15710</v>
      </c>
      <c r="L347" s="277">
        <v>15662.79</v>
      </c>
      <c r="M347" s="298">
        <v>1</v>
      </c>
    </row>
    <row r="348" spans="2:13" s="89" customFormat="1" ht="28.5" x14ac:dyDescent="0.8">
      <c r="B348" s="297" t="s">
        <v>514</v>
      </c>
      <c r="C348" s="442" t="s">
        <v>165</v>
      </c>
      <c r="D348" s="274">
        <v>95.7637</v>
      </c>
      <c r="E348" s="274"/>
      <c r="F348" s="274" t="s">
        <v>178</v>
      </c>
      <c r="G348" s="274">
        <v>8.75</v>
      </c>
      <c r="H348" s="274">
        <v>8.9390000000000001</v>
      </c>
      <c r="I348" s="443" t="s">
        <v>166</v>
      </c>
      <c r="J348" s="277">
        <v>18278</v>
      </c>
      <c r="K348" s="277">
        <v>18278</v>
      </c>
      <c r="L348" s="277">
        <v>17503.7</v>
      </c>
      <c r="M348" s="298">
        <v>1</v>
      </c>
    </row>
    <row r="349" spans="2:13" s="89" customFormat="1" ht="28.5" x14ac:dyDescent="0.8">
      <c r="B349" s="297" t="s">
        <v>514</v>
      </c>
      <c r="C349" s="442" t="s">
        <v>165</v>
      </c>
      <c r="D349" s="274">
        <v>93.490099999999998</v>
      </c>
      <c r="E349" s="274"/>
      <c r="F349" s="274" t="s">
        <v>207</v>
      </c>
      <c r="G349" s="274">
        <v>9.25</v>
      </c>
      <c r="H349" s="274">
        <v>9.3539999999999992</v>
      </c>
      <c r="I349" s="443" t="s">
        <v>166</v>
      </c>
      <c r="J349" s="277">
        <v>6500</v>
      </c>
      <c r="K349" s="277">
        <v>6500</v>
      </c>
      <c r="L349" s="277">
        <v>6076.86</v>
      </c>
      <c r="M349" s="298">
        <v>1</v>
      </c>
    </row>
    <row r="350" spans="2:13" s="89" customFormat="1" ht="28.5" x14ac:dyDescent="0.8">
      <c r="B350" s="297" t="s">
        <v>514</v>
      </c>
      <c r="C350" s="442" t="s">
        <v>165</v>
      </c>
      <c r="D350" s="274">
        <v>91.5762</v>
      </c>
      <c r="E350" s="274"/>
      <c r="F350" s="274" t="s">
        <v>205</v>
      </c>
      <c r="G350" s="274">
        <v>9.25</v>
      </c>
      <c r="H350" s="274">
        <v>9.2520000000000007</v>
      </c>
      <c r="I350" s="443" t="s">
        <v>166</v>
      </c>
      <c r="J350" s="277">
        <v>19320</v>
      </c>
      <c r="K350" s="277">
        <v>19320</v>
      </c>
      <c r="L350" s="277">
        <v>17692.53</v>
      </c>
      <c r="M350" s="298">
        <v>2</v>
      </c>
    </row>
    <row r="351" spans="2:13" s="89" customFormat="1" ht="28.5" x14ac:dyDescent="0.8">
      <c r="B351" s="297" t="s">
        <v>514</v>
      </c>
      <c r="C351" s="442" t="s">
        <v>165</v>
      </c>
      <c r="D351" s="274">
        <v>93.348799999999997</v>
      </c>
      <c r="E351" s="274"/>
      <c r="F351" s="274" t="s">
        <v>298</v>
      </c>
      <c r="G351" s="274">
        <v>9.5</v>
      </c>
      <c r="H351" s="274">
        <v>9.6110000000000007</v>
      </c>
      <c r="I351" s="443" t="s">
        <v>166</v>
      </c>
      <c r="J351" s="277">
        <v>250000</v>
      </c>
      <c r="K351" s="277">
        <v>250000</v>
      </c>
      <c r="L351" s="277">
        <v>233372.23</v>
      </c>
      <c r="M351" s="298">
        <v>1</v>
      </c>
    </row>
    <row r="352" spans="2:13" s="89" customFormat="1" ht="28.5" x14ac:dyDescent="0.8">
      <c r="B352" s="297" t="s">
        <v>514</v>
      </c>
      <c r="C352" s="442" t="s">
        <v>165</v>
      </c>
      <c r="D352" s="274">
        <v>91.390199999999993</v>
      </c>
      <c r="E352" s="274"/>
      <c r="F352" s="274" t="s">
        <v>181</v>
      </c>
      <c r="G352" s="274">
        <v>9.5</v>
      </c>
      <c r="H352" s="274">
        <v>9.5030000000000001</v>
      </c>
      <c r="I352" s="443" t="s">
        <v>166</v>
      </c>
      <c r="J352" s="277">
        <v>76385</v>
      </c>
      <c r="K352" s="277">
        <v>76385</v>
      </c>
      <c r="L352" s="277">
        <v>69808.460000000006</v>
      </c>
      <c r="M352" s="298">
        <v>1</v>
      </c>
    </row>
    <row r="353" spans="2:13" s="89" customFormat="1" ht="28.5" x14ac:dyDescent="0.8">
      <c r="B353" s="297" t="s">
        <v>514</v>
      </c>
      <c r="C353" s="442" t="s">
        <v>165</v>
      </c>
      <c r="D353" s="274">
        <v>91.368200000000002</v>
      </c>
      <c r="E353" s="274"/>
      <c r="F353" s="274" t="s">
        <v>205</v>
      </c>
      <c r="G353" s="274">
        <v>9.5</v>
      </c>
      <c r="H353" s="274">
        <v>9.5019999999999989</v>
      </c>
      <c r="I353" s="443" t="s">
        <v>166</v>
      </c>
      <c r="J353" s="277">
        <v>23229</v>
      </c>
      <c r="K353" s="277">
        <v>23229</v>
      </c>
      <c r="L353" s="277">
        <v>21223.93</v>
      </c>
      <c r="M353" s="298">
        <v>1</v>
      </c>
    </row>
    <row r="354" spans="2:13" s="89" customFormat="1" ht="28.5" x14ac:dyDescent="0.8">
      <c r="B354" s="297" t="s">
        <v>514</v>
      </c>
      <c r="C354" s="442" t="s">
        <v>165</v>
      </c>
      <c r="D354" s="274">
        <v>91.346199999999996</v>
      </c>
      <c r="E354" s="274"/>
      <c r="F354" s="274" t="s">
        <v>182</v>
      </c>
      <c r="G354" s="274">
        <v>9.5</v>
      </c>
      <c r="H354" s="274">
        <v>9.5009999999999994</v>
      </c>
      <c r="I354" s="443" t="s">
        <v>166</v>
      </c>
      <c r="J354" s="277">
        <v>10000</v>
      </c>
      <c r="K354" s="277">
        <v>10000</v>
      </c>
      <c r="L354" s="277">
        <v>9134.6200000000008</v>
      </c>
      <c r="M354" s="298">
        <v>1</v>
      </c>
    </row>
    <row r="355" spans="2:13" s="89" customFormat="1" ht="28.5" x14ac:dyDescent="0.8">
      <c r="B355" s="297" t="s">
        <v>516</v>
      </c>
      <c r="C355" s="442" t="s">
        <v>165</v>
      </c>
      <c r="D355" s="274">
        <v>95.579400000000007</v>
      </c>
      <c r="E355" s="274"/>
      <c r="F355" s="274" t="s">
        <v>180</v>
      </c>
      <c r="G355" s="274">
        <v>9.25</v>
      </c>
      <c r="H355" s="274">
        <v>9.463000000000001</v>
      </c>
      <c r="I355" s="443" t="s">
        <v>166</v>
      </c>
      <c r="J355" s="277">
        <v>20925</v>
      </c>
      <c r="K355" s="277">
        <v>20925</v>
      </c>
      <c r="L355" s="277">
        <v>20000</v>
      </c>
      <c r="M355" s="298">
        <v>1</v>
      </c>
    </row>
    <row r="356" spans="2:13" s="89" customFormat="1" ht="28.5" x14ac:dyDescent="0.8">
      <c r="B356" s="297" t="s">
        <v>191</v>
      </c>
      <c r="C356" s="442" t="s">
        <v>165</v>
      </c>
      <c r="D356" s="274">
        <v>97.799499999999995</v>
      </c>
      <c r="E356" s="274"/>
      <c r="F356" s="274" t="s">
        <v>204</v>
      </c>
      <c r="G356" s="274">
        <v>9</v>
      </c>
      <c r="H356" s="274">
        <v>9.3079999999999998</v>
      </c>
      <c r="I356" s="443" t="s">
        <v>166</v>
      </c>
      <c r="J356" s="277">
        <v>58894</v>
      </c>
      <c r="K356" s="277">
        <v>58894</v>
      </c>
      <c r="L356" s="277">
        <v>57598.04</v>
      </c>
      <c r="M356" s="298">
        <v>2</v>
      </c>
    </row>
    <row r="357" spans="2:13" s="89" customFormat="1" ht="28.5" x14ac:dyDescent="0.8">
      <c r="B357" s="297" t="s">
        <v>191</v>
      </c>
      <c r="C357" s="442" t="s">
        <v>165</v>
      </c>
      <c r="D357" s="274">
        <v>95.579400000000007</v>
      </c>
      <c r="E357" s="274"/>
      <c r="F357" s="274" t="s">
        <v>180</v>
      </c>
      <c r="G357" s="274">
        <v>9.25</v>
      </c>
      <c r="H357" s="274">
        <v>9.463000000000001</v>
      </c>
      <c r="I357" s="443" t="s">
        <v>166</v>
      </c>
      <c r="J357" s="277">
        <v>6278</v>
      </c>
      <c r="K357" s="277">
        <v>6278</v>
      </c>
      <c r="L357" s="277">
        <v>6000.48</v>
      </c>
      <c r="M357" s="298">
        <v>1</v>
      </c>
    </row>
    <row r="358" spans="2:13" s="89" customFormat="1" ht="28.5" x14ac:dyDescent="0.8">
      <c r="B358" s="297" t="s">
        <v>191</v>
      </c>
      <c r="C358" s="442" t="s">
        <v>165</v>
      </c>
      <c r="D358" s="274">
        <v>95.555899999999994</v>
      </c>
      <c r="E358" s="274"/>
      <c r="F358" s="274" t="s">
        <v>177</v>
      </c>
      <c r="G358" s="274">
        <v>9.25</v>
      </c>
      <c r="H358" s="274">
        <v>9.4619999999999997</v>
      </c>
      <c r="I358" s="443" t="s">
        <v>166</v>
      </c>
      <c r="J358" s="277">
        <v>367746</v>
      </c>
      <c r="K358" s="277">
        <v>367746</v>
      </c>
      <c r="L358" s="277">
        <v>351403.3</v>
      </c>
      <c r="M358" s="298">
        <v>2</v>
      </c>
    </row>
    <row r="359" spans="2:13" s="89" customFormat="1" ht="28.5" x14ac:dyDescent="0.8">
      <c r="B359" s="297" t="s">
        <v>191</v>
      </c>
      <c r="C359" s="442" t="s">
        <v>165</v>
      </c>
      <c r="D359" s="274">
        <v>95.532499999999999</v>
      </c>
      <c r="E359" s="274"/>
      <c r="F359" s="274" t="s">
        <v>178</v>
      </c>
      <c r="G359" s="274">
        <v>9.25</v>
      </c>
      <c r="H359" s="274">
        <v>9.4610000000000003</v>
      </c>
      <c r="I359" s="443" t="s">
        <v>166</v>
      </c>
      <c r="J359" s="277">
        <v>15662</v>
      </c>
      <c r="K359" s="277">
        <v>15662</v>
      </c>
      <c r="L359" s="277">
        <v>14962.3</v>
      </c>
      <c r="M359" s="298">
        <v>1</v>
      </c>
    </row>
    <row r="360" spans="2:13" s="89" customFormat="1" ht="28.5" x14ac:dyDescent="0.8">
      <c r="B360" s="297" t="s">
        <v>191</v>
      </c>
      <c r="C360" s="442" t="s">
        <v>165</v>
      </c>
      <c r="D360" s="274">
        <v>95.415400000000005</v>
      </c>
      <c r="E360" s="274"/>
      <c r="F360" s="274" t="s">
        <v>517</v>
      </c>
      <c r="G360" s="274">
        <v>9.25</v>
      </c>
      <c r="H360" s="274">
        <v>9.4550000000000001</v>
      </c>
      <c r="I360" s="443" t="s">
        <v>166</v>
      </c>
      <c r="J360" s="277">
        <v>13020</v>
      </c>
      <c r="K360" s="277">
        <v>13020</v>
      </c>
      <c r="L360" s="277">
        <v>12423.09</v>
      </c>
      <c r="M360" s="298">
        <v>1</v>
      </c>
    </row>
    <row r="361" spans="2:13" s="89" customFormat="1" ht="28.5" x14ac:dyDescent="0.8">
      <c r="B361" s="297" t="s">
        <v>191</v>
      </c>
      <c r="C361" s="442" t="s">
        <v>165</v>
      </c>
      <c r="D361" s="274">
        <v>93.302899999999994</v>
      </c>
      <c r="E361" s="274"/>
      <c r="F361" s="274" t="s">
        <v>304</v>
      </c>
      <c r="G361" s="274">
        <v>9.5</v>
      </c>
      <c r="H361" s="274">
        <v>9.6080000000000005</v>
      </c>
      <c r="I361" s="443" t="s">
        <v>166</v>
      </c>
      <c r="J361" s="277">
        <v>5340</v>
      </c>
      <c r="K361" s="277">
        <v>5340</v>
      </c>
      <c r="L361" s="277">
        <v>4982.38</v>
      </c>
      <c r="M361" s="298">
        <v>1</v>
      </c>
    </row>
    <row r="362" spans="2:13" s="89" customFormat="1" ht="28.5" x14ac:dyDescent="0.8">
      <c r="B362" s="297" t="s">
        <v>191</v>
      </c>
      <c r="C362" s="442" t="s">
        <v>165</v>
      </c>
      <c r="D362" s="274">
        <v>91.544799999999995</v>
      </c>
      <c r="E362" s="274"/>
      <c r="F362" s="274" t="s">
        <v>365</v>
      </c>
      <c r="G362" s="274">
        <v>9.5</v>
      </c>
      <c r="H362" s="274">
        <v>9.5120000000000005</v>
      </c>
      <c r="I362" s="443" t="s">
        <v>166</v>
      </c>
      <c r="J362" s="277">
        <v>102490</v>
      </c>
      <c r="K362" s="277">
        <v>102490</v>
      </c>
      <c r="L362" s="277">
        <v>93824.28</v>
      </c>
      <c r="M362" s="298">
        <v>1</v>
      </c>
    </row>
    <row r="363" spans="2:13" s="89" customFormat="1" ht="28.5" x14ac:dyDescent="0.8">
      <c r="B363" s="297" t="s">
        <v>191</v>
      </c>
      <c r="C363" s="442" t="s">
        <v>165</v>
      </c>
      <c r="D363" s="274">
        <v>91.5227</v>
      </c>
      <c r="E363" s="274"/>
      <c r="F363" s="274" t="s">
        <v>274</v>
      </c>
      <c r="G363" s="274">
        <v>9.5</v>
      </c>
      <c r="H363" s="274">
        <v>9.51</v>
      </c>
      <c r="I363" s="443" t="s">
        <v>166</v>
      </c>
      <c r="J363" s="277">
        <v>25995</v>
      </c>
      <c r="K363" s="277">
        <v>25995</v>
      </c>
      <c r="L363" s="277">
        <v>23791.33</v>
      </c>
      <c r="M363" s="298">
        <v>1</v>
      </c>
    </row>
    <row r="364" spans="2:13" s="89" customFormat="1" ht="28.5" x14ac:dyDescent="0.8">
      <c r="B364" s="297" t="s">
        <v>191</v>
      </c>
      <c r="C364" s="442" t="s">
        <v>165</v>
      </c>
      <c r="D364" s="274">
        <v>91.390199999999993</v>
      </c>
      <c r="E364" s="274"/>
      <c r="F364" s="274" t="s">
        <v>181</v>
      </c>
      <c r="G364" s="274">
        <v>9.5</v>
      </c>
      <c r="H364" s="274">
        <v>9.5030000000000001</v>
      </c>
      <c r="I364" s="443" t="s">
        <v>166</v>
      </c>
      <c r="J364" s="277">
        <v>8758</v>
      </c>
      <c r="K364" s="277">
        <v>8758</v>
      </c>
      <c r="L364" s="277">
        <v>8003.96</v>
      </c>
      <c r="M364" s="298">
        <v>1</v>
      </c>
    </row>
    <row r="365" spans="2:13" s="89" customFormat="1" ht="28.5" x14ac:dyDescent="0.8">
      <c r="B365" s="297" t="s">
        <v>191</v>
      </c>
      <c r="C365" s="442" t="s">
        <v>165</v>
      </c>
      <c r="D365" s="274">
        <v>91.368200000000002</v>
      </c>
      <c r="E365" s="274"/>
      <c r="F365" s="274" t="s">
        <v>205</v>
      </c>
      <c r="G365" s="274">
        <v>9.5</v>
      </c>
      <c r="H365" s="274">
        <v>9.5019999999999989</v>
      </c>
      <c r="I365" s="443" t="s">
        <v>166</v>
      </c>
      <c r="J365" s="277">
        <v>156771</v>
      </c>
      <c r="K365" s="277">
        <v>156771</v>
      </c>
      <c r="L365" s="277">
        <v>143238.9</v>
      </c>
      <c r="M365" s="298">
        <v>3</v>
      </c>
    </row>
    <row r="366" spans="2:13" s="89" customFormat="1" ht="28.5" x14ac:dyDescent="0.8">
      <c r="B366" s="297" t="s">
        <v>191</v>
      </c>
      <c r="C366" s="442" t="s">
        <v>165</v>
      </c>
      <c r="D366" s="274">
        <v>91.346199999999996</v>
      </c>
      <c r="E366" s="274"/>
      <c r="F366" s="274" t="s">
        <v>182</v>
      </c>
      <c r="G366" s="274">
        <v>9.5</v>
      </c>
      <c r="H366" s="274">
        <v>9.5009999999999994</v>
      </c>
      <c r="I366" s="443" t="s">
        <v>166</v>
      </c>
      <c r="J366" s="277">
        <v>69801</v>
      </c>
      <c r="K366" s="277">
        <v>69801</v>
      </c>
      <c r="L366" s="277">
        <v>63760.57</v>
      </c>
      <c r="M366" s="298">
        <v>4</v>
      </c>
    </row>
    <row r="367" spans="2:13" s="89" customFormat="1" ht="28.5" x14ac:dyDescent="0.8">
      <c r="B367" s="297" t="s">
        <v>191</v>
      </c>
      <c r="C367" s="442" t="s">
        <v>165</v>
      </c>
      <c r="D367" s="274">
        <v>92.867699999999999</v>
      </c>
      <c r="E367" s="274"/>
      <c r="F367" s="274" t="s">
        <v>349</v>
      </c>
      <c r="G367" s="274">
        <v>9.6</v>
      </c>
      <c r="H367" s="274">
        <v>9.69</v>
      </c>
      <c r="I367" s="443" t="s">
        <v>166</v>
      </c>
      <c r="J367" s="277">
        <v>350000</v>
      </c>
      <c r="K367" s="277">
        <v>350000</v>
      </c>
      <c r="L367" s="277">
        <v>325037.15000000002</v>
      </c>
      <c r="M367" s="298">
        <v>1</v>
      </c>
    </row>
    <row r="368" spans="2:13" s="89" customFormat="1" ht="28.5" x14ac:dyDescent="0.8">
      <c r="B368" s="297" t="s">
        <v>270</v>
      </c>
      <c r="C368" s="442" t="s">
        <v>165</v>
      </c>
      <c r="D368" s="274">
        <v>98.792500000000004</v>
      </c>
      <c r="E368" s="274"/>
      <c r="F368" s="274" t="s">
        <v>518</v>
      </c>
      <c r="G368" s="274">
        <v>8</v>
      </c>
      <c r="H368" s="274">
        <v>8.2759999999999998</v>
      </c>
      <c r="I368" s="443" t="s">
        <v>166</v>
      </c>
      <c r="J368" s="277">
        <v>10114</v>
      </c>
      <c r="K368" s="277">
        <v>10114</v>
      </c>
      <c r="L368" s="277">
        <v>9991.8799999999992</v>
      </c>
      <c r="M368" s="298">
        <v>1</v>
      </c>
    </row>
    <row r="369" spans="2:13" s="89" customFormat="1" ht="28.5" x14ac:dyDescent="0.8">
      <c r="B369" s="297" t="s">
        <v>519</v>
      </c>
      <c r="C369" s="442" t="s">
        <v>165</v>
      </c>
      <c r="D369" s="274">
        <v>97.560900000000004</v>
      </c>
      <c r="E369" s="274"/>
      <c r="F369" s="274" t="s">
        <v>520</v>
      </c>
      <c r="G369" s="274">
        <v>6</v>
      </c>
      <c r="H369" s="274">
        <v>6.1050000000000004</v>
      </c>
      <c r="I369" s="443" t="s">
        <v>166</v>
      </c>
      <c r="J369" s="277">
        <v>50000</v>
      </c>
      <c r="K369" s="277">
        <v>50000</v>
      </c>
      <c r="L369" s="277">
        <v>48780.49</v>
      </c>
      <c r="M369" s="298">
        <v>1</v>
      </c>
    </row>
    <row r="370" spans="2:13" s="89" customFormat="1" ht="28.5" x14ac:dyDescent="0.8">
      <c r="B370" s="297" t="s">
        <v>519</v>
      </c>
      <c r="C370" s="442" t="s">
        <v>165</v>
      </c>
      <c r="D370" s="274">
        <v>97.055899999999994</v>
      </c>
      <c r="E370" s="274"/>
      <c r="F370" s="274" t="s">
        <v>178</v>
      </c>
      <c r="G370" s="274">
        <v>6</v>
      </c>
      <c r="H370" s="274">
        <v>6.0880000000000001</v>
      </c>
      <c r="I370" s="443" t="s">
        <v>166</v>
      </c>
      <c r="J370" s="277">
        <v>50000</v>
      </c>
      <c r="K370" s="277">
        <v>50000</v>
      </c>
      <c r="L370" s="277">
        <v>48527.98</v>
      </c>
      <c r="M370" s="298">
        <v>1</v>
      </c>
    </row>
    <row r="371" spans="2:13" s="89" customFormat="1" ht="28.5" x14ac:dyDescent="0.8">
      <c r="B371" s="297" t="s">
        <v>521</v>
      </c>
      <c r="C371" s="442" t="s">
        <v>165</v>
      </c>
      <c r="D371" s="274">
        <v>93.891199999999998</v>
      </c>
      <c r="E371" s="274"/>
      <c r="F371" s="274" t="s">
        <v>305</v>
      </c>
      <c r="G371" s="274">
        <v>6.75</v>
      </c>
      <c r="H371" s="274">
        <v>6.758</v>
      </c>
      <c r="I371" s="443" t="s">
        <v>166</v>
      </c>
      <c r="J371" s="277">
        <v>3000000</v>
      </c>
      <c r="K371" s="277">
        <v>3000000</v>
      </c>
      <c r="L371" s="277">
        <v>2816736.11</v>
      </c>
      <c r="M371" s="298">
        <v>1</v>
      </c>
    </row>
    <row r="372" spans="2:13" s="89" customFormat="1" ht="28.5" x14ac:dyDescent="0.8">
      <c r="B372" s="297" t="s">
        <v>193</v>
      </c>
      <c r="C372" s="442" t="s">
        <v>165</v>
      </c>
      <c r="D372" s="274">
        <v>97.323599999999999</v>
      </c>
      <c r="E372" s="274"/>
      <c r="F372" s="274" t="s">
        <v>202</v>
      </c>
      <c r="G372" s="274">
        <v>8.25</v>
      </c>
      <c r="H372" s="274">
        <v>8.4779999999999998</v>
      </c>
      <c r="I372" s="443" t="s">
        <v>166</v>
      </c>
      <c r="J372" s="277">
        <v>80000</v>
      </c>
      <c r="K372" s="277">
        <v>80000</v>
      </c>
      <c r="L372" s="277">
        <v>77858.880000000005</v>
      </c>
      <c r="M372" s="298">
        <v>2</v>
      </c>
    </row>
    <row r="373" spans="2:13" s="89" customFormat="1" ht="28.5" x14ac:dyDescent="0.8">
      <c r="B373" s="297" t="s">
        <v>193</v>
      </c>
      <c r="C373" s="442" t="s">
        <v>165</v>
      </c>
      <c r="D373" s="274">
        <v>96.359700000000004</v>
      </c>
      <c r="E373" s="274"/>
      <c r="F373" s="274" t="s">
        <v>522</v>
      </c>
      <c r="G373" s="274">
        <v>8.5</v>
      </c>
      <c r="H373" s="274">
        <v>8.7010000000000005</v>
      </c>
      <c r="I373" s="443" t="s">
        <v>166</v>
      </c>
      <c r="J373" s="277">
        <v>1852</v>
      </c>
      <c r="K373" s="277">
        <v>1852</v>
      </c>
      <c r="L373" s="277">
        <v>1784.58</v>
      </c>
      <c r="M373" s="298">
        <v>1</v>
      </c>
    </row>
    <row r="374" spans="2:13" s="89" customFormat="1" ht="28.5" x14ac:dyDescent="0.8">
      <c r="B374" s="297" t="s">
        <v>193</v>
      </c>
      <c r="C374" s="442" t="s">
        <v>165</v>
      </c>
      <c r="D374" s="274">
        <v>95.923199999999994</v>
      </c>
      <c r="E374" s="274"/>
      <c r="F374" s="274" t="s">
        <v>180</v>
      </c>
      <c r="G374" s="274">
        <v>8.5</v>
      </c>
      <c r="H374" s="274">
        <v>8.68</v>
      </c>
      <c r="I374" s="443" t="s">
        <v>166</v>
      </c>
      <c r="J374" s="277">
        <v>29148</v>
      </c>
      <c r="K374" s="277">
        <v>29148</v>
      </c>
      <c r="L374" s="277">
        <v>27959.71</v>
      </c>
      <c r="M374" s="298">
        <v>1</v>
      </c>
    </row>
    <row r="375" spans="2:13" s="89" customFormat="1" ht="28.5" x14ac:dyDescent="0.8">
      <c r="B375" s="297" t="s">
        <v>193</v>
      </c>
      <c r="C375" s="442" t="s">
        <v>165</v>
      </c>
      <c r="D375" s="274">
        <v>93.8202</v>
      </c>
      <c r="E375" s="274"/>
      <c r="F375" s="274" t="s">
        <v>207</v>
      </c>
      <c r="G375" s="274">
        <v>8.75</v>
      </c>
      <c r="H375" s="274">
        <v>8.843</v>
      </c>
      <c r="I375" s="443" t="s">
        <v>166</v>
      </c>
      <c r="J375" s="277">
        <v>100000</v>
      </c>
      <c r="K375" s="277">
        <v>100000</v>
      </c>
      <c r="L375" s="277">
        <v>93820.24</v>
      </c>
      <c r="M375" s="298">
        <v>1</v>
      </c>
    </row>
    <row r="376" spans="2:13" s="89" customFormat="1" ht="28.5" x14ac:dyDescent="0.8">
      <c r="B376" s="297" t="s">
        <v>193</v>
      </c>
      <c r="C376" s="442" t="s">
        <v>165</v>
      </c>
      <c r="D376" s="274">
        <v>93.7988</v>
      </c>
      <c r="E376" s="274"/>
      <c r="F376" s="274" t="s">
        <v>304</v>
      </c>
      <c r="G376" s="274">
        <v>8.75</v>
      </c>
      <c r="H376" s="274">
        <v>8.8420000000000005</v>
      </c>
      <c r="I376" s="443" t="s">
        <v>166</v>
      </c>
      <c r="J376" s="277">
        <v>50000</v>
      </c>
      <c r="K376" s="277">
        <v>50000</v>
      </c>
      <c r="L376" s="277">
        <v>46899.43</v>
      </c>
      <c r="M376" s="298">
        <v>1</v>
      </c>
    </row>
    <row r="377" spans="2:13" s="89" customFormat="1" ht="28.5" x14ac:dyDescent="0.8">
      <c r="B377" s="297" t="s">
        <v>193</v>
      </c>
      <c r="C377" s="442" t="s">
        <v>165</v>
      </c>
      <c r="D377" s="274">
        <v>91.785200000000003</v>
      </c>
      <c r="E377" s="274"/>
      <c r="F377" s="274" t="s">
        <v>205</v>
      </c>
      <c r="G377" s="274">
        <v>9</v>
      </c>
      <c r="H377" s="274">
        <v>9.0020000000000007</v>
      </c>
      <c r="I377" s="443" t="s">
        <v>166</v>
      </c>
      <c r="J377" s="277">
        <v>17000</v>
      </c>
      <c r="K377" s="277">
        <v>17000</v>
      </c>
      <c r="L377" s="277">
        <v>15603.49</v>
      </c>
      <c r="M377" s="298">
        <v>1</v>
      </c>
    </row>
    <row r="378" spans="2:13" s="89" customFormat="1" ht="28.5" x14ac:dyDescent="0.8">
      <c r="B378" s="297" t="s">
        <v>193</v>
      </c>
      <c r="C378" s="442" t="s">
        <v>165</v>
      </c>
      <c r="D378" s="274">
        <v>91.764099999999999</v>
      </c>
      <c r="E378" s="274"/>
      <c r="F378" s="274" t="s">
        <v>182</v>
      </c>
      <c r="G378" s="274">
        <v>9</v>
      </c>
      <c r="H378" s="274">
        <v>9.0010000000000012</v>
      </c>
      <c r="I378" s="443" t="s">
        <v>166</v>
      </c>
      <c r="J378" s="277">
        <v>199000</v>
      </c>
      <c r="K378" s="277">
        <v>199000</v>
      </c>
      <c r="L378" s="277">
        <v>182610.69</v>
      </c>
      <c r="M378" s="298">
        <v>1</v>
      </c>
    </row>
    <row r="379" spans="2:13" s="89" customFormat="1" ht="28.5" x14ac:dyDescent="0.8">
      <c r="B379" s="297" t="s">
        <v>258</v>
      </c>
      <c r="C379" s="442" t="s">
        <v>165</v>
      </c>
      <c r="D379" s="274">
        <v>97.423599999999993</v>
      </c>
      <c r="E379" s="274"/>
      <c r="F379" s="274" t="s">
        <v>237</v>
      </c>
      <c r="G379" s="274">
        <v>8</v>
      </c>
      <c r="H379" s="274">
        <v>8.2159999999999993</v>
      </c>
      <c r="I379" s="443" t="s">
        <v>166</v>
      </c>
      <c r="J379" s="277">
        <v>27400</v>
      </c>
      <c r="K379" s="277">
        <v>27400</v>
      </c>
      <c r="L379" s="277">
        <v>26694.09</v>
      </c>
      <c r="M379" s="298">
        <v>1</v>
      </c>
    </row>
    <row r="380" spans="2:13" s="89" customFormat="1" ht="28.5" x14ac:dyDescent="0.8">
      <c r="B380" s="297" t="s">
        <v>258</v>
      </c>
      <c r="C380" s="442" t="s">
        <v>165</v>
      </c>
      <c r="D380" s="274">
        <v>97.197400000000002</v>
      </c>
      <c r="E380" s="274"/>
      <c r="F380" s="274" t="s">
        <v>202</v>
      </c>
      <c r="G380" s="274">
        <v>8.65</v>
      </c>
      <c r="H380" s="274">
        <v>8.9009999999999998</v>
      </c>
      <c r="I380" s="443" t="s">
        <v>166</v>
      </c>
      <c r="J380" s="277">
        <v>8068</v>
      </c>
      <c r="K380" s="277">
        <v>8068</v>
      </c>
      <c r="L380" s="277">
        <v>7841.89</v>
      </c>
      <c r="M380" s="298">
        <v>1</v>
      </c>
    </row>
    <row r="381" spans="2:13" s="89" customFormat="1" ht="28.5" x14ac:dyDescent="0.8">
      <c r="B381" s="297" t="s">
        <v>258</v>
      </c>
      <c r="C381" s="442" t="s">
        <v>165</v>
      </c>
      <c r="D381" s="274">
        <v>94.393699999999995</v>
      </c>
      <c r="E381" s="274"/>
      <c r="F381" s="274" t="s">
        <v>523</v>
      </c>
      <c r="G381" s="274">
        <v>8.6914999999999996</v>
      </c>
      <c r="H381" s="274">
        <v>8.8090000000000011</v>
      </c>
      <c r="I381" s="443" t="s">
        <v>166</v>
      </c>
      <c r="J381" s="277">
        <v>6176</v>
      </c>
      <c r="K381" s="277">
        <v>6176</v>
      </c>
      <c r="L381" s="277">
        <v>5829.76</v>
      </c>
      <c r="M381" s="298">
        <v>1</v>
      </c>
    </row>
    <row r="382" spans="2:13" s="89" customFormat="1" ht="28.5" x14ac:dyDescent="0.8">
      <c r="B382" s="297" t="s">
        <v>258</v>
      </c>
      <c r="C382" s="442" t="s">
        <v>165</v>
      </c>
      <c r="D382" s="274">
        <v>95.647999999999996</v>
      </c>
      <c r="E382" s="274"/>
      <c r="F382" s="274" t="s">
        <v>178</v>
      </c>
      <c r="G382" s="274">
        <v>9</v>
      </c>
      <c r="H382" s="274">
        <v>9.1999999999999993</v>
      </c>
      <c r="I382" s="443" t="s">
        <v>166</v>
      </c>
      <c r="J382" s="277">
        <v>29192</v>
      </c>
      <c r="K382" s="277">
        <v>29192</v>
      </c>
      <c r="L382" s="277">
        <v>27921.57</v>
      </c>
      <c r="M382" s="298">
        <v>2</v>
      </c>
    </row>
    <row r="383" spans="2:13" s="89" customFormat="1" ht="28.5" x14ac:dyDescent="0.8">
      <c r="B383" s="297" t="s">
        <v>258</v>
      </c>
      <c r="C383" s="442" t="s">
        <v>165</v>
      </c>
      <c r="D383" s="274">
        <v>94.749300000000005</v>
      </c>
      <c r="E383" s="274"/>
      <c r="F383" s="274" t="s">
        <v>328</v>
      </c>
      <c r="G383" s="274">
        <v>9.5</v>
      </c>
      <c r="H383" s="274">
        <v>9.6869999999999994</v>
      </c>
      <c r="I383" s="443" t="s">
        <v>166</v>
      </c>
      <c r="J383" s="277">
        <v>12362</v>
      </c>
      <c r="K383" s="277">
        <v>12362</v>
      </c>
      <c r="L383" s="277">
        <v>11712.91</v>
      </c>
      <c r="M383" s="298">
        <v>1</v>
      </c>
    </row>
    <row r="384" spans="2:13" s="89" customFormat="1" ht="28.5" x14ac:dyDescent="0.8">
      <c r="B384" s="297" t="s">
        <v>258</v>
      </c>
      <c r="C384" s="442" t="s">
        <v>165</v>
      </c>
      <c r="D384" s="274">
        <v>93.857500000000002</v>
      </c>
      <c r="E384" s="274"/>
      <c r="F384" s="274" t="s">
        <v>362</v>
      </c>
      <c r="G384" s="274">
        <v>9.5</v>
      </c>
      <c r="H384" s="274">
        <v>9.6379999999999999</v>
      </c>
      <c r="I384" s="443" t="s">
        <v>166</v>
      </c>
      <c r="J384" s="277">
        <v>42418</v>
      </c>
      <c r="K384" s="277">
        <v>42418</v>
      </c>
      <c r="L384" s="277">
        <v>39812.49</v>
      </c>
      <c r="M384" s="298">
        <v>5</v>
      </c>
    </row>
    <row r="385" spans="2:13" s="89" customFormat="1" ht="28.5" x14ac:dyDescent="0.8">
      <c r="B385" s="297" t="s">
        <v>258</v>
      </c>
      <c r="C385" s="442" t="s">
        <v>165</v>
      </c>
      <c r="D385" s="274">
        <v>93.718199999999996</v>
      </c>
      <c r="E385" s="274"/>
      <c r="F385" s="274" t="s">
        <v>359</v>
      </c>
      <c r="G385" s="274">
        <v>9.5</v>
      </c>
      <c r="H385" s="274">
        <v>9.6310000000000002</v>
      </c>
      <c r="I385" s="443" t="s">
        <v>166</v>
      </c>
      <c r="J385" s="277">
        <v>18000</v>
      </c>
      <c r="K385" s="277">
        <v>18000</v>
      </c>
      <c r="L385" s="277">
        <v>16869.29</v>
      </c>
      <c r="M385" s="298">
        <v>1</v>
      </c>
    </row>
    <row r="386" spans="2:13" s="89" customFormat="1" ht="28.5" x14ac:dyDescent="0.8">
      <c r="B386" s="297" t="s">
        <v>524</v>
      </c>
      <c r="C386" s="442" t="s">
        <v>165</v>
      </c>
      <c r="D386" s="274">
        <v>98.369299999999996</v>
      </c>
      <c r="E386" s="274"/>
      <c r="F386" s="274" t="s">
        <v>313</v>
      </c>
      <c r="G386" s="274">
        <v>7.75</v>
      </c>
      <c r="H386" s="274">
        <v>7.9889999999999999</v>
      </c>
      <c r="I386" s="443" t="s">
        <v>166</v>
      </c>
      <c r="J386" s="277">
        <v>20000</v>
      </c>
      <c r="K386" s="277">
        <v>20000</v>
      </c>
      <c r="L386" s="277">
        <v>19673.88</v>
      </c>
      <c r="M386" s="298">
        <v>1</v>
      </c>
    </row>
    <row r="387" spans="2:13" s="89" customFormat="1" ht="28.5" x14ac:dyDescent="0.8">
      <c r="B387" s="297" t="s">
        <v>206</v>
      </c>
      <c r="C387" s="442" t="s">
        <v>165</v>
      </c>
      <c r="D387" s="274">
        <v>99.805899999999994</v>
      </c>
      <c r="E387" s="274"/>
      <c r="F387" s="274" t="s">
        <v>525</v>
      </c>
      <c r="G387" s="274">
        <v>7</v>
      </c>
      <c r="H387" s="274">
        <v>7.2429999999999994</v>
      </c>
      <c r="I387" s="443" t="s">
        <v>166</v>
      </c>
      <c r="J387" s="277">
        <v>23700</v>
      </c>
      <c r="K387" s="277">
        <v>23700</v>
      </c>
      <c r="L387" s="277">
        <v>23654.01</v>
      </c>
      <c r="M387" s="298">
        <v>1</v>
      </c>
    </row>
    <row r="388" spans="2:13" s="89" customFormat="1" ht="28.5" x14ac:dyDescent="0.8">
      <c r="B388" s="297" t="s">
        <v>206</v>
      </c>
      <c r="C388" s="442" t="s">
        <v>165</v>
      </c>
      <c r="D388" s="274">
        <v>99.584999999999994</v>
      </c>
      <c r="E388" s="274"/>
      <c r="F388" s="274" t="s">
        <v>526</v>
      </c>
      <c r="G388" s="274">
        <v>7.5</v>
      </c>
      <c r="H388" s="274">
        <v>7.7709999999999999</v>
      </c>
      <c r="I388" s="443" t="s">
        <v>166</v>
      </c>
      <c r="J388" s="277">
        <v>17053</v>
      </c>
      <c r="K388" s="277">
        <v>17053</v>
      </c>
      <c r="L388" s="277">
        <v>16982.240000000002</v>
      </c>
      <c r="M388" s="298">
        <v>2</v>
      </c>
    </row>
    <row r="389" spans="2:13" s="89" customFormat="1" ht="28.5" x14ac:dyDescent="0.8">
      <c r="B389" s="297" t="s">
        <v>206</v>
      </c>
      <c r="C389" s="442" t="s">
        <v>165</v>
      </c>
      <c r="D389" s="274">
        <v>99.378799999999998</v>
      </c>
      <c r="E389" s="274"/>
      <c r="F389" s="274" t="s">
        <v>238</v>
      </c>
      <c r="G389" s="274">
        <v>7.5</v>
      </c>
      <c r="H389" s="274">
        <v>7.7630000000000008</v>
      </c>
      <c r="I389" s="443" t="s">
        <v>166</v>
      </c>
      <c r="J389" s="277">
        <v>5084</v>
      </c>
      <c r="K389" s="277">
        <v>5084</v>
      </c>
      <c r="L389" s="277">
        <v>5052.42</v>
      </c>
      <c r="M389" s="298">
        <v>1</v>
      </c>
    </row>
    <row r="390" spans="2:13" s="89" customFormat="1" ht="28.5" x14ac:dyDescent="0.8">
      <c r="B390" s="297" t="s">
        <v>206</v>
      </c>
      <c r="C390" s="442" t="s">
        <v>165</v>
      </c>
      <c r="D390" s="274">
        <v>98.703800000000001</v>
      </c>
      <c r="E390" s="274"/>
      <c r="F390" s="274" t="s">
        <v>527</v>
      </c>
      <c r="G390" s="274">
        <v>7.75</v>
      </c>
      <c r="H390" s="274">
        <v>8.0030000000000001</v>
      </c>
      <c r="I390" s="443" t="s">
        <v>166</v>
      </c>
      <c r="J390" s="277">
        <v>17021</v>
      </c>
      <c r="K390" s="277">
        <v>17021</v>
      </c>
      <c r="L390" s="277">
        <v>16800.38</v>
      </c>
      <c r="M390" s="298">
        <v>3</v>
      </c>
    </row>
    <row r="391" spans="2:13" s="89" customFormat="1" ht="28.5" x14ac:dyDescent="0.8">
      <c r="B391" s="297" t="s">
        <v>206</v>
      </c>
      <c r="C391" s="442" t="s">
        <v>165</v>
      </c>
      <c r="D391" s="274">
        <v>98.9011</v>
      </c>
      <c r="E391" s="274"/>
      <c r="F391" s="274" t="s">
        <v>528</v>
      </c>
      <c r="G391" s="274">
        <v>8</v>
      </c>
      <c r="H391" s="274">
        <v>8.2799999999999994</v>
      </c>
      <c r="I391" s="443" t="s">
        <v>166</v>
      </c>
      <c r="J391" s="277">
        <v>6058</v>
      </c>
      <c r="K391" s="277">
        <v>6058</v>
      </c>
      <c r="L391" s="277">
        <v>5991.43</v>
      </c>
      <c r="M391" s="298">
        <v>1</v>
      </c>
    </row>
    <row r="392" spans="2:13" s="89" customFormat="1" ht="28.5" x14ac:dyDescent="0.8">
      <c r="B392" s="297" t="s">
        <v>206</v>
      </c>
      <c r="C392" s="442" t="s">
        <v>165</v>
      </c>
      <c r="D392" s="274">
        <v>93.371799999999993</v>
      </c>
      <c r="E392" s="274"/>
      <c r="F392" s="274" t="s">
        <v>260</v>
      </c>
      <c r="G392" s="274">
        <v>9.5</v>
      </c>
      <c r="H392" s="274">
        <v>9.6120000000000001</v>
      </c>
      <c r="I392" s="443" t="s">
        <v>166</v>
      </c>
      <c r="J392" s="277">
        <v>10597</v>
      </c>
      <c r="K392" s="277">
        <v>10597</v>
      </c>
      <c r="L392" s="277">
        <v>9894.6200000000008</v>
      </c>
      <c r="M392" s="298">
        <v>1</v>
      </c>
    </row>
    <row r="393" spans="2:13" s="89" customFormat="1" ht="28.5" x14ac:dyDescent="0.8">
      <c r="B393" s="297" t="s">
        <v>206</v>
      </c>
      <c r="C393" s="442" t="s">
        <v>165</v>
      </c>
      <c r="D393" s="274">
        <v>93.348799999999997</v>
      </c>
      <c r="E393" s="274"/>
      <c r="F393" s="274" t="s">
        <v>298</v>
      </c>
      <c r="G393" s="274">
        <v>9.5</v>
      </c>
      <c r="H393" s="274">
        <v>9.6110000000000007</v>
      </c>
      <c r="I393" s="443" t="s">
        <v>166</v>
      </c>
      <c r="J393" s="277">
        <v>48638</v>
      </c>
      <c r="K393" s="277">
        <v>48638</v>
      </c>
      <c r="L393" s="277">
        <v>45403.03</v>
      </c>
      <c r="M393" s="298">
        <v>2</v>
      </c>
    </row>
    <row r="394" spans="2:13" s="89" customFormat="1" ht="28.5" x14ac:dyDescent="0.8">
      <c r="B394" s="297" t="s">
        <v>206</v>
      </c>
      <c r="C394" s="442" t="s">
        <v>165</v>
      </c>
      <c r="D394" s="274">
        <v>93.325900000000004</v>
      </c>
      <c r="E394" s="274"/>
      <c r="F394" s="274" t="s">
        <v>207</v>
      </c>
      <c r="G394" s="274">
        <v>9.5</v>
      </c>
      <c r="H394" s="274">
        <v>9.609</v>
      </c>
      <c r="I394" s="443" t="s">
        <v>166</v>
      </c>
      <c r="J394" s="277">
        <v>78770</v>
      </c>
      <c r="K394" s="277">
        <v>78770</v>
      </c>
      <c r="L394" s="277">
        <v>73512.81</v>
      </c>
      <c r="M394" s="298">
        <v>1</v>
      </c>
    </row>
    <row r="395" spans="2:13" s="89" customFormat="1" ht="28.5" x14ac:dyDescent="0.8">
      <c r="B395" s="297" t="s">
        <v>206</v>
      </c>
      <c r="C395" s="442" t="s">
        <v>165</v>
      </c>
      <c r="D395" s="274">
        <v>91.390199999999993</v>
      </c>
      <c r="E395" s="274"/>
      <c r="F395" s="274" t="s">
        <v>181</v>
      </c>
      <c r="G395" s="274">
        <v>9.5</v>
      </c>
      <c r="H395" s="274">
        <v>9.5030000000000001</v>
      </c>
      <c r="I395" s="443" t="s">
        <v>166</v>
      </c>
      <c r="J395" s="277">
        <v>33844</v>
      </c>
      <c r="K395" s="277">
        <v>33844</v>
      </c>
      <c r="L395" s="277">
        <v>30930.12</v>
      </c>
      <c r="M395" s="298">
        <v>1</v>
      </c>
    </row>
    <row r="396" spans="2:13" s="89" customFormat="1" ht="28.5" x14ac:dyDescent="0.8">
      <c r="B396" s="297" t="s">
        <v>206</v>
      </c>
      <c r="C396" s="442" t="s">
        <v>165</v>
      </c>
      <c r="D396" s="274">
        <v>91.368200000000002</v>
      </c>
      <c r="E396" s="274"/>
      <c r="F396" s="274" t="s">
        <v>205</v>
      </c>
      <c r="G396" s="274">
        <v>9.5</v>
      </c>
      <c r="H396" s="274">
        <v>9.5019999999999989</v>
      </c>
      <c r="I396" s="443" t="s">
        <v>166</v>
      </c>
      <c r="J396" s="277">
        <v>221653</v>
      </c>
      <c r="K396" s="277">
        <v>221653</v>
      </c>
      <c r="L396" s="277">
        <v>202520.45</v>
      </c>
      <c r="M396" s="298">
        <v>4</v>
      </c>
    </row>
    <row r="397" spans="2:13" s="89" customFormat="1" ht="28.5" x14ac:dyDescent="0.8">
      <c r="B397" s="297" t="s">
        <v>206</v>
      </c>
      <c r="C397" s="442" t="s">
        <v>165</v>
      </c>
      <c r="D397" s="274">
        <v>91.346199999999996</v>
      </c>
      <c r="E397" s="274"/>
      <c r="F397" s="274" t="s">
        <v>182</v>
      </c>
      <c r="G397" s="274">
        <v>9.5</v>
      </c>
      <c r="H397" s="274">
        <v>9.5009999999999994</v>
      </c>
      <c r="I397" s="443" t="s">
        <v>166</v>
      </c>
      <c r="J397" s="277">
        <v>233683</v>
      </c>
      <c r="K397" s="277">
        <v>233683</v>
      </c>
      <c r="L397" s="277">
        <v>213460.58</v>
      </c>
      <c r="M397" s="298">
        <v>5</v>
      </c>
    </row>
    <row r="398" spans="2:13" s="89" customFormat="1" ht="28.5" x14ac:dyDescent="0.8">
      <c r="B398" s="297" t="s">
        <v>195</v>
      </c>
      <c r="C398" s="442" t="s">
        <v>165</v>
      </c>
      <c r="D398" s="274">
        <v>93.965299999999999</v>
      </c>
      <c r="E398" s="274"/>
      <c r="F398" s="274" t="s">
        <v>433</v>
      </c>
      <c r="G398" s="274">
        <v>8</v>
      </c>
      <c r="H398" s="274">
        <v>8.0619999999999994</v>
      </c>
      <c r="I398" s="443" t="s">
        <v>166</v>
      </c>
      <c r="J398" s="277">
        <v>1000000</v>
      </c>
      <c r="K398" s="277">
        <v>1000000</v>
      </c>
      <c r="L398" s="277">
        <v>939653.37</v>
      </c>
      <c r="M398" s="298">
        <v>1</v>
      </c>
    </row>
    <row r="399" spans="2:13" s="89" customFormat="1" ht="28.5" x14ac:dyDescent="0.8">
      <c r="B399" s="297" t="s">
        <v>195</v>
      </c>
      <c r="C399" s="442" t="s">
        <v>165</v>
      </c>
      <c r="D399" s="274">
        <v>93.748099999999994</v>
      </c>
      <c r="E399" s="274"/>
      <c r="F399" s="274" t="s">
        <v>529</v>
      </c>
      <c r="G399" s="274">
        <v>8.25</v>
      </c>
      <c r="H399" s="274">
        <v>8.3140000000000001</v>
      </c>
      <c r="I399" s="443" t="s">
        <v>166</v>
      </c>
      <c r="J399" s="277">
        <v>11435</v>
      </c>
      <c r="K399" s="277">
        <v>11435</v>
      </c>
      <c r="L399" s="277">
        <v>10720.1</v>
      </c>
      <c r="M399" s="298">
        <v>1</v>
      </c>
    </row>
    <row r="400" spans="2:13" s="89" customFormat="1" ht="28.5" x14ac:dyDescent="0.8">
      <c r="B400" s="297" t="s">
        <v>195</v>
      </c>
      <c r="C400" s="442" t="s">
        <v>165</v>
      </c>
      <c r="D400" s="274">
        <v>93.591499999999996</v>
      </c>
      <c r="E400" s="274"/>
      <c r="F400" s="274" t="s">
        <v>302</v>
      </c>
      <c r="G400" s="274">
        <v>8.5</v>
      </c>
      <c r="H400" s="274">
        <v>8.5690000000000008</v>
      </c>
      <c r="I400" s="443" t="s">
        <v>166</v>
      </c>
      <c r="J400" s="277">
        <v>15601</v>
      </c>
      <c r="K400" s="277">
        <v>15601</v>
      </c>
      <c r="L400" s="277">
        <v>14601.22</v>
      </c>
      <c r="M400" s="298">
        <v>1</v>
      </c>
    </row>
    <row r="401" spans="2:13" s="89" customFormat="1" ht="28.5" x14ac:dyDescent="0.8">
      <c r="B401" s="297" t="s">
        <v>195</v>
      </c>
      <c r="C401" s="442" t="s">
        <v>165</v>
      </c>
      <c r="D401" s="274">
        <v>93.713300000000004</v>
      </c>
      <c r="E401" s="274"/>
      <c r="F401" s="274" t="s">
        <v>329</v>
      </c>
      <c r="G401" s="274">
        <v>8.75</v>
      </c>
      <c r="H401" s="274">
        <v>8.8369999999999997</v>
      </c>
      <c r="I401" s="443" t="s">
        <v>166</v>
      </c>
      <c r="J401" s="277">
        <v>23596</v>
      </c>
      <c r="K401" s="277">
        <v>23596</v>
      </c>
      <c r="L401" s="277">
        <v>22112.61</v>
      </c>
      <c r="M401" s="298">
        <v>1</v>
      </c>
    </row>
    <row r="402" spans="2:13" s="89" customFormat="1" ht="28.5" x14ac:dyDescent="0.8">
      <c r="B402" s="297" t="s">
        <v>195</v>
      </c>
      <c r="C402" s="442" t="s">
        <v>165</v>
      </c>
      <c r="D402" s="274">
        <v>93.606700000000004</v>
      </c>
      <c r="E402" s="274"/>
      <c r="F402" s="274" t="s">
        <v>363</v>
      </c>
      <c r="G402" s="274">
        <v>8.75</v>
      </c>
      <c r="H402" s="274">
        <v>8.831999999999999</v>
      </c>
      <c r="I402" s="443" t="s">
        <v>166</v>
      </c>
      <c r="J402" s="277">
        <v>31218</v>
      </c>
      <c r="K402" s="277">
        <v>31218</v>
      </c>
      <c r="L402" s="277">
        <v>29222.16</v>
      </c>
      <c r="M402" s="298">
        <v>2</v>
      </c>
    </row>
    <row r="403" spans="2:13" s="89" customFormat="1" ht="28.5" x14ac:dyDescent="0.8">
      <c r="B403" s="297" t="s">
        <v>195</v>
      </c>
      <c r="C403" s="442" t="s">
        <v>165</v>
      </c>
      <c r="D403" s="274">
        <v>93.5642</v>
      </c>
      <c r="E403" s="274"/>
      <c r="F403" s="274" t="s">
        <v>340</v>
      </c>
      <c r="G403" s="274">
        <v>8.75</v>
      </c>
      <c r="H403" s="274">
        <v>8.83</v>
      </c>
      <c r="I403" s="443" t="s">
        <v>166</v>
      </c>
      <c r="J403" s="277">
        <v>106800</v>
      </c>
      <c r="K403" s="277">
        <v>106800</v>
      </c>
      <c r="L403" s="277">
        <v>99926.58</v>
      </c>
      <c r="M403" s="298">
        <v>2</v>
      </c>
    </row>
    <row r="404" spans="2:13" s="89" customFormat="1" ht="28.5" x14ac:dyDescent="0.8">
      <c r="B404" s="297" t="s">
        <v>195</v>
      </c>
      <c r="C404" s="442" t="s">
        <v>165</v>
      </c>
      <c r="D404" s="274">
        <v>93.542900000000003</v>
      </c>
      <c r="E404" s="274"/>
      <c r="F404" s="274" t="s">
        <v>530</v>
      </c>
      <c r="G404" s="274">
        <v>8.75</v>
      </c>
      <c r="H404" s="274">
        <v>8.8289999999999988</v>
      </c>
      <c r="I404" s="443" t="s">
        <v>166</v>
      </c>
      <c r="J404" s="277">
        <v>24002</v>
      </c>
      <c r="K404" s="277">
        <v>24002</v>
      </c>
      <c r="L404" s="277">
        <v>22452.18</v>
      </c>
      <c r="M404" s="298">
        <v>1</v>
      </c>
    </row>
    <row r="405" spans="2:13" s="89" customFormat="1" ht="28.5" x14ac:dyDescent="0.8">
      <c r="B405" s="297" t="s">
        <v>195</v>
      </c>
      <c r="C405" s="442" t="s">
        <v>165</v>
      </c>
      <c r="D405" s="274">
        <v>93.267200000000003</v>
      </c>
      <c r="E405" s="274"/>
      <c r="F405" s="274" t="s">
        <v>531</v>
      </c>
      <c r="G405" s="274">
        <v>8.75</v>
      </c>
      <c r="H405" s="274">
        <v>8.8150000000000013</v>
      </c>
      <c r="I405" s="443" t="s">
        <v>166</v>
      </c>
      <c r="J405" s="277">
        <v>16000</v>
      </c>
      <c r="K405" s="277">
        <v>16000</v>
      </c>
      <c r="L405" s="277">
        <v>14922.76</v>
      </c>
      <c r="M405" s="298">
        <v>1</v>
      </c>
    </row>
    <row r="406" spans="2:13" s="89" customFormat="1" ht="28.5" x14ac:dyDescent="0.8">
      <c r="B406" s="297" t="s">
        <v>532</v>
      </c>
      <c r="C406" s="442" t="s">
        <v>165</v>
      </c>
      <c r="D406" s="274">
        <v>92.015699999999995</v>
      </c>
      <c r="E406" s="274"/>
      <c r="F406" s="274" t="s">
        <v>181</v>
      </c>
      <c r="G406" s="274">
        <v>8.75</v>
      </c>
      <c r="H406" s="274">
        <v>8.7530000000000001</v>
      </c>
      <c r="I406" s="443" t="s">
        <v>166</v>
      </c>
      <c r="J406" s="277">
        <v>5000000</v>
      </c>
      <c r="K406" s="277">
        <v>5000000</v>
      </c>
      <c r="L406" s="277">
        <v>4600785.97</v>
      </c>
      <c r="M406" s="298">
        <v>1</v>
      </c>
    </row>
    <row r="407" spans="2:13" s="89" customFormat="1" ht="28.5" x14ac:dyDescent="0.8">
      <c r="B407" s="297" t="s">
        <v>196</v>
      </c>
      <c r="C407" s="442" t="s">
        <v>165</v>
      </c>
      <c r="D407" s="274">
        <v>96.600200000000001</v>
      </c>
      <c r="E407" s="274"/>
      <c r="F407" s="274" t="s">
        <v>177</v>
      </c>
      <c r="G407" s="274">
        <v>7</v>
      </c>
      <c r="H407" s="274">
        <v>7.1209999999999996</v>
      </c>
      <c r="I407" s="443" t="s">
        <v>166</v>
      </c>
      <c r="J407" s="277">
        <v>100000</v>
      </c>
      <c r="K407" s="277">
        <v>100000</v>
      </c>
      <c r="L407" s="277">
        <v>96600.21</v>
      </c>
      <c r="M407" s="298">
        <v>1</v>
      </c>
    </row>
    <row r="408" spans="2:13" s="89" customFormat="1" ht="28.5" x14ac:dyDescent="0.8">
      <c r="B408" s="297" t="s">
        <v>196</v>
      </c>
      <c r="C408" s="442" t="s">
        <v>165</v>
      </c>
      <c r="D408" s="274">
        <v>93.041200000000003</v>
      </c>
      <c r="E408" s="274"/>
      <c r="F408" s="274" t="s">
        <v>182</v>
      </c>
      <c r="G408" s="274">
        <v>7.5</v>
      </c>
      <c r="H408" s="274">
        <v>7.5</v>
      </c>
      <c r="I408" s="443" t="s">
        <v>166</v>
      </c>
      <c r="J408" s="277">
        <v>262970</v>
      </c>
      <c r="K408" s="277">
        <v>262970</v>
      </c>
      <c r="L408" s="277">
        <v>244670.67</v>
      </c>
      <c r="M408" s="298">
        <v>1</v>
      </c>
    </row>
    <row r="409" spans="2:13" s="89" customFormat="1" ht="28.5" x14ac:dyDescent="0.8">
      <c r="B409" s="297" t="s">
        <v>240</v>
      </c>
      <c r="C409" s="442" t="s">
        <v>165</v>
      </c>
      <c r="D409" s="274">
        <v>91.263000000000005</v>
      </c>
      <c r="E409" s="274"/>
      <c r="F409" s="274" t="s">
        <v>182</v>
      </c>
      <c r="G409" s="274">
        <v>9.6</v>
      </c>
      <c r="H409" s="274">
        <v>9.6009999999999991</v>
      </c>
      <c r="I409" s="443" t="s">
        <v>166</v>
      </c>
      <c r="J409" s="277">
        <v>48000</v>
      </c>
      <c r="K409" s="277">
        <v>48000</v>
      </c>
      <c r="L409" s="277">
        <v>43806.28</v>
      </c>
      <c r="M409" s="298">
        <v>1</v>
      </c>
    </row>
    <row r="410" spans="2:13" s="89" customFormat="1" ht="28.5" x14ac:dyDescent="0.8">
      <c r="B410" s="297" t="s">
        <v>208</v>
      </c>
      <c r="C410" s="442" t="s">
        <v>165</v>
      </c>
      <c r="D410" s="274">
        <v>97.640299999999996</v>
      </c>
      <c r="E410" s="274"/>
      <c r="F410" s="274" t="s">
        <v>202</v>
      </c>
      <c r="G410" s="274">
        <v>7.25</v>
      </c>
      <c r="H410" s="274">
        <v>7.426000000000001</v>
      </c>
      <c r="I410" s="443" t="s">
        <v>166</v>
      </c>
      <c r="J410" s="277">
        <v>20000</v>
      </c>
      <c r="K410" s="277">
        <v>20000</v>
      </c>
      <c r="L410" s="277">
        <v>19528.07</v>
      </c>
      <c r="M410" s="298">
        <v>1</v>
      </c>
    </row>
    <row r="411" spans="2:13" s="89" customFormat="1" ht="28.5" x14ac:dyDescent="0.8">
      <c r="B411" s="297" t="s">
        <v>208</v>
      </c>
      <c r="C411" s="442" t="s">
        <v>165</v>
      </c>
      <c r="D411" s="274">
        <v>94.723299999999995</v>
      </c>
      <c r="E411" s="274"/>
      <c r="F411" s="274" t="s">
        <v>207</v>
      </c>
      <c r="G411" s="274">
        <v>7.4</v>
      </c>
      <c r="H411" s="274">
        <v>7.4660000000000002</v>
      </c>
      <c r="I411" s="443" t="s">
        <v>166</v>
      </c>
      <c r="J411" s="277">
        <v>100000</v>
      </c>
      <c r="K411" s="277">
        <v>100000</v>
      </c>
      <c r="L411" s="277">
        <v>94723.38</v>
      </c>
      <c r="M411" s="298">
        <v>1</v>
      </c>
    </row>
    <row r="412" spans="2:13" s="89" customFormat="1" ht="28.5" x14ac:dyDescent="0.8">
      <c r="B412" s="297" t="s">
        <v>198</v>
      </c>
      <c r="C412" s="442" t="s">
        <v>165</v>
      </c>
      <c r="D412" s="274">
        <v>99.118899999999996</v>
      </c>
      <c r="E412" s="274"/>
      <c r="F412" s="274" t="s">
        <v>533</v>
      </c>
      <c r="G412" s="274">
        <v>8</v>
      </c>
      <c r="H412" s="274">
        <v>8.2900000000000009</v>
      </c>
      <c r="I412" s="443" t="s">
        <v>166</v>
      </c>
      <c r="J412" s="277">
        <v>18756</v>
      </c>
      <c r="K412" s="277">
        <v>18756</v>
      </c>
      <c r="L412" s="277">
        <v>18590.75</v>
      </c>
      <c r="M412" s="298">
        <v>1</v>
      </c>
    </row>
    <row r="413" spans="2:13" s="89" customFormat="1" ht="28.5" x14ac:dyDescent="0.8">
      <c r="B413" s="297" t="s">
        <v>198</v>
      </c>
      <c r="C413" s="442" t="s">
        <v>165</v>
      </c>
      <c r="D413" s="274">
        <v>95.415400000000005</v>
      </c>
      <c r="E413" s="274"/>
      <c r="F413" s="274" t="s">
        <v>517</v>
      </c>
      <c r="G413" s="274">
        <v>9.25</v>
      </c>
      <c r="H413" s="274">
        <v>9.4550000000000001</v>
      </c>
      <c r="I413" s="443" t="s">
        <v>166</v>
      </c>
      <c r="J413" s="277">
        <v>13020</v>
      </c>
      <c r="K413" s="277">
        <v>13020</v>
      </c>
      <c r="L413" s="277">
        <v>12423.09</v>
      </c>
      <c r="M413" s="298">
        <v>1</v>
      </c>
    </row>
    <row r="414" spans="2:13" s="89" customFormat="1" ht="28.5" x14ac:dyDescent="0.8">
      <c r="B414" s="297" t="s">
        <v>198</v>
      </c>
      <c r="C414" s="442" t="s">
        <v>165</v>
      </c>
      <c r="D414" s="274">
        <v>95.275199999999998</v>
      </c>
      <c r="E414" s="274"/>
      <c r="F414" s="274" t="s">
        <v>534</v>
      </c>
      <c r="G414" s="274">
        <v>9.25</v>
      </c>
      <c r="H414" s="274">
        <v>9.4479999999999986</v>
      </c>
      <c r="I414" s="443" t="s">
        <v>166</v>
      </c>
      <c r="J414" s="277">
        <v>7776</v>
      </c>
      <c r="K414" s="277">
        <v>7776</v>
      </c>
      <c r="L414" s="277">
        <v>7408.61</v>
      </c>
      <c r="M414" s="298">
        <v>1</v>
      </c>
    </row>
    <row r="415" spans="2:13" s="89" customFormat="1" ht="28.5" x14ac:dyDescent="0.8">
      <c r="B415" s="297" t="s">
        <v>198</v>
      </c>
      <c r="C415" s="442" t="s">
        <v>165</v>
      </c>
      <c r="D415" s="274">
        <v>95.135499999999993</v>
      </c>
      <c r="E415" s="274"/>
      <c r="F415" s="274" t="s">
        <v>535</v>
      </c>
      <c r="G415" s="274">
        <v>9.25</v>
      </c>
      <c r="H415" s="274">
        <v>9.44</v>
      </c>
      <c r="I415" s="443" t="s">
        <v>166</v>
      </c>
      <c r="J415" s="277">
        <v>7787</v>
      </c>
      <c r="K415" s="277">
        <v>7787</v>
      </c>
      <c r="L415" s="277">
        <v>7408.2</v>
      </c>
      <c r="M415" s="298">
        <v>1</v>
      </c>
    </row>
    <row r="416" spans="2:13" s="89" customFormat="1" ht="28.5" x14ac:dyDescent="0.8">
      <c r="B416" s="297" t="s">
        <v>198</v>
      </c>
      <c r="C416" s="442" t="s">
        <v>165</v>
      </c>
      <c r="D416" s="274">
        <v>95.019300000000001</v>
      </c>
      <c r="E416" s="274"/>
      <c r="F416" s="274" t="s">
        <v>396</v>
      </c>
      <c r="G416" s="274">
        <v>9.25</v>
      </c>
      <c r="H416" s="274">
        <v>9.4339999999999993</v>
      </c>
      <c r="I416" s="443" t="s">
        <v>166</v>
      </c>
      <c r="J416" s="277">
        <v>7869</v>
      </c>
      <c r="K416" s="277">
        <v>7869</v>
      </c>
      <c r="L416" s="277">
        <v>7477.08</v>
      </c>
      <c r="M416" s="298">
        <v>1</v>
      </c>
    </row>
    <row r="417" spans="2:13" s="89" customFormat="1" ht="28.5" x14ac:dyDescent="0.8">
      <c r="B417" s="297" t="s">
        <v>198</v>
      </c>
      <c r="C417" s="442" t="s">
        <v>165</v>
      </c>
      <c r="D417" s="274">
        <v>94.949799999999996</v>
      </c>
      <c r="E417" s="274"/>
      <c r="F417" s="274" t="s">
        <v>339</v>
      </c>
      <c r="G417" s="274">
        <v>9.25</v>
      </c>
      <c r="H417" s="274">
        <v>9.43</v>
      </c>
      <c r="I417" s="443" t="s">
        <v>166</v>
      </c>
      <c r="J417" s="277">
        <v>49752</v>
      </c>
      <c r="K417" s="277">
        <v>49752</v>
      </c>
      <c r="L417" s="277">
        <v>47239.45</v>
      </c>
      <c r="M417" s="298">
        <v>1</v>
      </c>
    </row>
    <row r="418" spans="2:13" s="89" customFormat="1" ht="28.5" x14ac:dyDescent="0.8">
      <c r="B418" s="297" t="s">
        <v>198</v>
      </c>
      <c r="C418" s="442" t="s">
        <v>165</v>
      </c>
      <c r="D418" s="274">
        <v>95.369200000000006</v>
      </c>
      <c r="E418" s="274"/>
      <c r="F418" s="274" t="s">
        <v>330</v>
      </c>
      <c r="G418" s="274">
        <v>9.5</v>
      </c>
      <c r="H418" s="274">
        <v>9.7199999999999989</v>
      </c>
      <c r="I418" s="443" t="s">
        <v>166</v>
      </c>
      <c r="J418" s="277">
        <v>54634</v>
      </c>
      <c r="K418" s="277">
        <v>54634</v>
      </c>
      <c r="L418" s="277">
        <v>52104.06</v>
      </c>
      <c r="M418" s="298">
        <v>1</v>
      </c>
    </row>
    <row r="419" spans="2:13" s="89" customFormat="1" ht="28.5" x14ac:dyDescent="0.8">
      <c r="B419" s="297" t="s">
        <v>198</v>
      </c>
      <c r="C419" s="442" t="s">
        <v>165</v>
      </c>
      <c r="D419" s="274">
        <v>95.321299999999994</v>
      </c>
      <c r="E419" s="274"/>
      <c r="F419" s="274" t="s">
        <v>292</v>
      </c>
      <c r="G419" s="274">
        <v>9.5</v>
      </c>
      <c r="H419" s="274">
        <v>9.7170000000000005</v>
      </c>
      <c r="I419" s="443" t="s">
        <v>166</v>
      </c>
      <c r="J419" s="277">
        <v>60000</v>
      </c>
      <c r="K419" s="277">
        <v>60000</v>
      </c>
      <c r="L419" s="277">
        <v>57192.79</v>
      </c>
      <c r="M419" s="298">
        <v>2</v>
      </c>
    </row>
    <row r="420" spans="2:13" s="89" customFormat="1" ht="28.5" x14ac:dyDescent="0.8">
      <c r="B420" s="297" t="s">
        <v>198</v>
      </c>
      <c r="C420" s="442" t="s">
        <v>165</v>
      </c>
      <c r="D420" s="274">
        <v>95.177599999999998</v>
      </c>
      <c r="E420" s="274"/>
      <c r="F420" s="274" t="s">
        <v>536</v>
      </c>
      <c r="G420" s="274">
        <v>9.5</v>
      </c>
      <c r="H420" s="274">
        <v>9.7100000000000009</v>
      </c>
      <c r="I420" s="443" t="s">
        <v>166</v>
      </c>
      <c r="J420" s="277">
        <v>1851</v>
      </c>
      <c r="K420" s="277">
        <v>1851</v>
      </c>
      <c r="L420" s="277">
        <v>1761.74</v>
      </c>
      <c r="M420" s="298">
        <v>1</v>
      </c>
    </row>
    <row r="421" spans="2:13" s="89" customFormat="1" ht="28.5" x14ac:dyDescent="0.8">
      <c r="B421" s="297" t="s">
        <v>198</v>
      </c>
      <c r="C421" s="442" t="s">
        <v>165</v>
      </c>
      <c r="D421" s="274">
        <v>95.105999999999995</v>
      </c>
      <c r="E421" s="274"/>
      <c r="F421" s="274" t="s">
        <v>312</v>
      </c>
      <c r="G421" s="274">
        <v>9.5</v>
      </c>
      <c r="H421" s="274">
        <v>9.7059999999999995</v>
      </c>
      <c r="I421" s="443" t="s">
        <v>166</v>
      </c>
      <c r="J421" s="277">
        <v>100000</v>
      </c>
      <c r="K421" s="277">
        <v>100000</v>
      </c>
      <c r="L421" s="277">
        <v>95106</v>
      </c>
      <c r="M421" s="298">
        <v>1</v>
      </c>
    </row>
    <row r="422" spans="2:13" s="89" customFormat="1" ht="28.5" x14ac:dyDescent="0.8">
      <c r="B422" s="297" t="s">
        <v>209</v>
      </c>
      <c r="C422" s="442" t="s">
        <v>165</v>
      </c>
      <c r="D422" s="274">
        <v>95.579400000000007</v>
      </c>
      <c r="E422" s="274"/>
      <c r="F422" s="274" t="s">
        <v>180</v>
      </c>
      <c r="G422" s="274">
        <v>9.25</v>
      </c>
      <c r="H422" s="274">
        <v>9.463000000000001</v>
      </c>
      <c r="I422" s="443" t="s">
        <v>166</v>
      </c>
      <c r="J422" s="277">
        <v>5201</v>
      </c>
      <c r="K422" s="277">
        <v>5201</v>
      </c>
      <c r="L422" s="277">
        <v>4971.09</v>
      </c>
      <c r="M422" s="298">
        <v>1</v>
      </c>
    </row>
    <row r="423" spans="2:13" s="89" customFormat="1" ht="28.5" x14ac:dyDescent="0.8">
      <c r="B423" s="297" t="s">
        <v>209</v>
      </c>
      <c r="C423" s="442" t="s">
        <v>165</v>
      </c>
      <c r="D423" s="274">
        <v>98.441299999999998</v>
      </c>
      <c r="E423" s="274"/>
      <c r="F423" s="274" t="s">
        <v>537</v>
      </c>
      <c r="G423" s="274">
        <v>9.5</v>
      </c>
      <c r="H423" s="274">
        <v>9.8840000000000003</v>
      </c>
      <c r="I423" s="443" t="s">
        <v>166</v>
      </c>
      <c r="J423" s="277">
        <v>167650</v>
      </c>
      <c r="K423" s="277">
        <v>167650</v>
      </c>
      <c r="L423" s="277">
        <v>165036.92000000001</v>
      </c>
      <c r="M423" s="298">
        <v>1</v>
      </c>
    </row>
    <row r="424" spans="2:13" s="89" customFormat="1" ht="28.5" x14ac:dyDescent="0.8">
      <c r="B424" s="297" t="s">
        <v>209</v>
      </c>
      <c r="C424" s="442" t="s">
        <v>165</v>
      </c>
      <c r="D424" s="274">
        <v>97.755600000000001</v>
      </c>
      <c r="E424" s="274"/>
      <c r="F424" s="274" t="s">
        <v>538</v>
      </c>
      <c r="G424" s="274">
        <v>9.5</v>
      </c>
      <c r="H424" s="274">
        <v>9.8469999999999995</v>
      </c>
      <c r="I424" s="443" t="s">
        <v>166</v>
      </c>
      <c r="J424" s="277">
        <v>68000</v>
      </c>
      <c r="K424" s="277">
        <v>68000</v>
      </c>
      <c r="L424" s="277">
        <v>66473.87</v>
      </c>
      <c r="M424" s="298">
        <v>1</v>
      </c>
    </row>
    <row r="425" spans="2:13" s="89" customFormat="1" ht="28.5" x14ac:dyDescent="0.8">
      <c r="B425" s="297" t="s">
        <v>209</v>
      </c>
      <c r="C425" s="442" t="s">
        <v>165</v>
      </c>
      <c r="D425" s="274">
        <v>95.441299999999998</v>
      </c>
      <c r="E425" s="274"/>
      <c r="F425" s="274" t="s">
        <v>177</v>
      </c>
      <c r="G425" s="274">
        <v>9.5</v>
      </c>
      <c r="H425" s="274">
        <v>9.7240000000000002</v>
      </c>
      <c r="I425" s="443" t="s">
        <v>166</v>
      </c>
      <c r="J425" s="277">
        <v>420961</v>
      </c>
      <c r="K425" s="277">
        <v>420961</v>
      </c>
      <c r="L425" s="277">
        <v>401770.86</v>
      </c>
      <c r="M425" s="298">
        <v>2</v>
      </c>
    </row>
    <row r="426" spans="2:13" s="89" customFormat="1" ht="28.5" x14ac:dyDescent="0.8">
      <c r="B426" s="297" t="s">
        <v>209</v>
      </c>
      <c r="C426" s="442" t="s">
        <v>165</v>
      </c>
      <c r="D426" s="274">
        <v>95.273300000000006</v>
      </c>
      <c r="E426" s="274"/>
      <c r="F426" s="274" t="s">
        <v>333</v>
      </c>
      <c r="G426" s="274">
        <v>9.5</v>
      </c>
      <c r="H426" s="274">
        <v>9.7149999999999999</v>
      </c>
      <c r="I426" s="443" t="s">
        <v>166</v>
      </c>
      <c r="J426" s="277">
        <v>200000</v>
      </c>
      <c r="K426" s="277">
        <v>200000</v>
      </c>
      <c r="L426" s="277">
        <v>190546.76</v>
      </c>
      <c r="M426" s="298">
        <v>1</v>
      </c>
    </row>
    <row r="427" spans="2:13" s="89" customFormat="1" ht="28.5" x14ac:dyDescent="0.8">
      <c r="B427" s="297" t="s">
        <v>209</v>
      </c>
      <c r="C427" s="442" t="s">
        <v>165</v>
      </c>
      <c r="D427" s="274">
        <v>95.177599999999998</v>
      </c>
      <c r="E427" s="274"/>
      <c r="F427" s="274" t="s">
        <v>536</v>
      </c>
      <c r="G427" s="274">
        <v>9.5</v>
      </c>
      <c r="H427" s="274">
        <v>9.7100000000000009</v>
      </c>
      <c r="I427" s="443" t="s">
        <v>166</v>
      </c>
      <c r="J427" s="277">
        <v>400000</v>
      </c>
      <c r="K427" s="277">
        <v>400000</v>
      </c>
      <c r="L427" s="277">
        <v>380710.66</v>
      </c>
      <c r="M427" s="298">
        <v>1</v>
      </c>
    </row>
    <row r="428" spans="2:13" s="89" customFormat="1" ht="28.5" x14ac:dyDescent="0.8">
      <c r="B428" s="297" t="s">
        <v>209</v>
      </c>
      <c r="C428" s="442" t="s">
        <v>165</v>
      </c>
      <c r="D428" s="274">
        <v>94.749300000000005</v>
      </c>
      <c r="E428" s="274"/>
      <c r="F428" s="274" t="s">
        <v>328</v>
      </c>
      <c r="G428" s="274">
        <v>9.5</v>
      </c>
      <c r="H428" s="274">
        <v>9.6869999999999994</v>
      </c>
      <c r="I428" s="443" t="s">
        <v>166</v>
      </c>
      <c r="J428" s="277">
        <v>300000</v>
      </c>
      <c r="K428" s="277">
        <v>300000</v>
      </c>
      <c r="L428" s="277">
        <v>284247.92</v>
      </c>
      <c r="M428" s="298">
        <v>4</v>
      </c>
    </row>
    <row r="429" spans="2:13" s="89" customFormat="1" ht="28.5" x14ac:dyDescent="0.8">
      <c r="B429" s="297" t="s">
        <v>209</v>
      </c>
      <c r="C429" s="442" t="s">
        <v>165</v>
      </c>
      <c r="D429" s="274">
        <v>94.631</v>
      </c>
      <c r="E429" s="274"/>
      <c r="F429" s="274" t="s">
        <v>360</v>
      </c>
      <c r="G429" s="274">
        <v>9.5</v>
      </c>
      <c r="H429" s="274">
        <v>9.68</v>
      </c>
      <c r="I429" s="443" t="s">
        <v>166</v>
      </c>
      <c r="J429" s="277">
        <v>8775</v>
      </c>
      <c r="K429" s="277">
        <v>8775</v>
      </c>
      <c r="L429" s="277">
        <v>8303.8700000000008</v>
      </c>
      <c r="M429" s="298">
        <v>1</v>
      </c>
    </row>
    <row r="430" spans="2:13" s="89" customFormat="1" ht="28.5" x14ac:dyDescent="0.8">
      <c r="B430" s="297" t="s">
        <v>209</v>
      </c>
      <c r="C430" s="442" t="s">
        <v>165</v>
      </c>
      <c r="D430" s="274">
        <v>91.346199999999996</v>
      </c>
      <c r="E430" s="274"/>
      <c r="F430" s="274" t="s">
        <v>182</v>
      </c>
      <c r="G430" s="274">
        <v>9.5</v>
      </c>
      <c r="H430" s="274">
        <v>9.5009999999999994</v>
      </c>
      <c r="I430" s="443" t="s">
        <v>166</v>
      </c>
      <c r="J430" s="277">
        <v>10948</v>
      </c>
      <c r="K430" s="277">
        <v>10948</v>
      </c>
      <c r="L430" s="277">
        <v>10000.58</v>
      </c>
      <c r="M430" s="298">
        <v>1</v>
      </c>
    </row>
    <row r="431" spans="2:13" s="89" customFormat="1" ht="28.5" x14ac:dyDescent="0.8">
      <c r="B431" s="297" t="s">
        <v>539</v>
      </c>
      <c r="C431" s="442" t="s">
        <v>165</v>
      </c>
      <c r="D431" s="274">
        <v>99.895899999999997</v>
      </c>
      <c r="E431" s="274"/>
      <c r="F431" s="274" t="s">
        <v>540</v>
      </c>
      <c r="G431" s="274">
        <v>7.5</v>
      </c>
      <c r="H431" s="274">
        <v>7.7840000000000007</v>
      </c>
      <c r="I431" s="443" t="s">
        <v>166</v>
      </c>
      <c r="J431" s="277">
        <v>7104</v>
      </c>
      <c r="K431" s="277">
        <v>7104</v>
      </c>
      <c r="L431" s="277">
        <v>7096.61</v>
      </c>
      <c r="M431" s="298">
        <v>1</v>
      </c>
    </row>
    <row r="432" spans="2:13" s="89" customFormat="1" ht="28.5" x14ac:dyDescent="0.8">
      <c r="B432" s="297" t="s">
        <v>279</v>
      </c>
      <c r="C432" s="442" t="s">
        <v>165</v>
      </c>
      <c r="D432" s="274">
        <v>97.775599999999997</v>
      </c>
      <c r="E432" s="274"/>
      <c r="F432" s="274" t="s">
        <v>176</v>
      </c>
      <c r="G432" s="274">
        <v>9</v>
      </c>
      <c r="H432" s="274">
        <v>9.3070000000000004</v>
      </c>
      <c r="I432" s="443" t="s">
        <v>166</v>
      </c>
      <c r="J432" s="277">
        <v>102275</v>
      </c>
      <c r="K432" s="277">
        <v>102275</v>
      </c>
      <c r="L432" s="277">
        <v>100000</v>
      </c>
      <c r="M432" s="298">
        <v>1</v>
      </c>
    </row>
    <row r="433" spans="2:13" s="89" customFormat="1" ht="28.5" x14ac:dyDescent="0.8">
      <c r="B433" s="297" t="s">
        <v>279</v>
      </c>
      <c r="C433" s="442" t="s">
        <v>165</v>
      </c>
      <c r="D433" s="274">
        <v>96.339100000000002</v>
      </c>
      <c r="E433" s="274"/>
      <c r="F433" s="274" t="s">
        <v>303</v>
      </c>
      <c r="G433" s="274">
        <v>9</v>
      </c>
      <c r="H433" s="274">
        <v>9.2349999999999994</v>
      </c>
      <c r="I433" s="443" t="s">
        <v>166</v>
      </c>
      <c r="J433" s="277">
        <v>230000</v>
      </c>
      <c r="K433" s="277">
        <v>230000</v>
      </c>
      <c r="L433" s="277">
        <v>221579.96</v>
      </c>
      <c r="M433" s="298">
        <v>1</v>
      </c>
    </row>
    <row r="434" spans="2:13" s="89" customFormat="1" ht="28.5" x14ac:dyDescent="0.8">
      <c r="B434" s="297" t="s">
        <v>279</v>
      </c>
      <c r="C434" s="442" t="s">
        <v>165</v>
      </c>
      <c r="D434" s="274">
        <v>95.6708</v>
      </c>
      <c r="E434" s="274"/>
      <c r="F434" s="274" t="s">
        <v>177</v>
      </c>
      <c r="G434" s="274">
        <v>9</v>
      </c>
      <c r="H434" s="274">
        <v>9.2009999999999987</v>
      </c>
      <c r="I434" s="443" t="s">
        <v>166</v>
      </c>
      <c r="J434" s="277">
        <v>20905</v>
      </c>
      <c r="K434" s="277">
        <v>20905</v>
      </c>
      <c r="L434" s="277">
        <v>20000</v>
      </c>
      <c r="M434" s="298">
        <v>1</v>
      </c>
    </row>
    <row r="435" spans="2:13" s="89" customFormat="1" ht="28.5" x14ac:dyDescent="0.8">
      <c r="B435" s="297" t="s">
        <v>279</v>
      </c>
      <c r="C435" s="442" t="s">
        <v>165</v>
      </c>
      <c r="D435" s="274">
        <v>91.764099999999999</v>
      </c>
      <c r="E435" s="274"/>
      <c r="F435" s="274" t="s">
        <v>182</v>
      </c>
      <c r="G435" s="274">
        <v>9</v>
      </c>
      <c r="H435" s="274">
        <v>9.0010000000000012</v>
      </c>
      <c r="I435" s="443" t="s">
        <v>166</v>
      </c>
      <c r="J435" s="277">
        <v>5500</v>
      </c>
      <c r="K435" s="277">
        <v>5500</v>
      </c>
      <c r="L435" s="277">
        <v>5047.03</v>
      </c>
      <c r="M435" s="298">
        <v>1</v>
      </c>
    </row>
    <row r="436" spans="2:13" s="89" customFormat="1" ht="28.5" x14ac:dyDescent="0.8">
      <c r="B436" s="297" t="s">
        <v>279</v>
      </c>
      <c r="C436" s="442" t="s">
        <v>165</v>
      </c>
      <c r="D436" s="274">
        <v>95.441299999999998</v>
      </c>
      <c r="E436" s="274"/>
      <c r="F436" s="274" t="s">
        <v>177</v>
      </c>
      <c r="G436" s="274">
        <v>9.5</v>
      </c>
      <c r="H436" s="274">
        <v>9.7240000000000002</v>
      </c>
      <c r="I436" s="443" t="s">
        <v>166</v>
      </c>
      <c r="J436" s="277">
        <v>8382.11</v>
      </c>
      <c r="K436" s="277">
        <v>8382.11</v>
      </c>
      <c r="L436" s="277">
        <v>8000</v>
      </c>
      <c r="M436" s="298">
        <v>1</v>
      </c>
    </row>
    <row r="437" spans="2:13" s="89" customFormat="1" ht="28.5" x14ac:dyDescent="0.8">
      <c r="B437" s="297" t="s">
        <v>279</v>
      </c>
      <c r="C437" s="442" t="s">
        <v>165</v>
      </c>
      <c r="D437" s="274">
        <v>91.368200000000002</v>
      </c>
      <c r="E437" s="274"/>
      <c r="F437" s="274" t="s">
        <v>205</v>
      </c>
      <c r="G437" s="274">
        <v>9.5</v>
      </c>
      <c r="H437" s="274">
        <v>9.5019999999999989</v>
      </c>
      <c r="I437" s="443" t="s">
        <v>166</v>
      </c>
      <c r="J437" s="277">
        <v>38306.53</v>
      </c>
      <c r="K437" s="277">
        <v>38306.53</v>
      </c>
      <c r="L437" s="277">
        <v>35000</v>
      </c>
      <c r="M437" s="298">
        <v>1</v>
      </c>
    </row>
    <row r="438" spans="2:13" s="89" customFormat="1" ht="28.5" x14ac:dyDescent="0.8">
      <c r="B438" s="297" t="s">
        <v>279</v>
      </c>
      <c r="C438" s="442" t="s">
        <v>165</v>
      </c>
      <c r="D438" s="274">
        <v>91.346199999999996</v>
      </c>
      <c r="E438" s="274"/>
      <c r="F438" s="274" t="s">
        <v>182</v>
      </c>
      <c r="G438" s="274">
        <v>9.5</v>
      </c>
      <c r="H438" s="274">
        <v>9.5009999999999994</v>
      </c>
      <c r="I438" s="443" t="s">
        <v>166</v>
      </c>
      <c r="J438" s="277">
        <v>2600</v>
      </c>
      <c r="K438" s="277">
        <v>2600</v>
      </c>
      <c r="L438" s="277">
        <v>2375</v>
      </c>
      <c r="M438" s="298">
        <v>1</v>
      </c>
    </row>
    <row r="439" spans="2:13" s="89" customFormat="1" ht="28.5" x14ac:dyDescent="0.8">
      <c r="B439" s="297" t="s">
        <v>332</v>
      </c>
      <c r="C439" s="442" t="s">
        <v>165</v>
      </c>
      <c r="D439" s="274">
        <v>98.988100000000003</v>
      </c>
      <c r="E439" s="274"/>
      <c r="F439" s="274" t="s">
        <v>541</v>
      </c>
      <c r="G439" s="274">
        <v>8</v>
      </c>
      <c r="H439" s="274">
        <v>8.2839999999999989</v>
      </c>
      <c r="I439" s="443" t="s">
        <v>166</v>
      </c>
      <c r="J439" s="277">
        <v>60175</v>
      </c>
      <c r="K439" s="277">
        <v>60175</v>
      </c>
      <c r="L439" s="277">
        <v>59566.1</v>
      </c>
      <c r="M439" s="298">
        <v>2</v>
      </c>
    </row>
    <row r="440" spans="2:13" s="89" customFormat="1" ht="28.5" x14ac:dyDescent="0.8">
      <c r="B440" s="297" t="s">
        <v>332</v>
      </c>
      <c r="C440" s="442" t="s">
        <v>165</v>
      </c>
      <c r="D440" s="274">
        <v>98.619299999999996</v>
      </c>
      <c r="E440" s="274"/>
      <c r="F440" s="274" t="s">
        <v>542</v>
      </c>
      <c r="G440" s="274">
        <v>8</v>
      </c>
      <c r="H440" s="274">
        <v>8.2680000000000007</v>
      </c>
      <c r="I440" s="443" t="s">
        <v>166</v>
      </c>
      <c r="J440" s="277">
        <v>20508</v>
      </c>
      <c r="K440" s="277">
        <v>20508</v>
      </c>
      <c r="L440" s="277">
        <v>20224.849999999999</v>
      </c>
      <c r="M440" s="298">
        <v>1</v>
      </c>
    </row>
    <row r="441" spans="2:13" s="89" customFormat="1" ht="28.5" x14ac:dyDescent="0.8">
      <c r="B441" s="297" t="s">
        <v>280</v>
      </c>
      <c r="C441" s="442" t="s">
        <v>165</v>
      </c>
      <c r="D441" s="274">
        <v>93.474900000000005</v>
      </c>
      <c r="E441" s="274"/>
      <c r="F441" s="274" t="s">
        <v>182</v>
      </c>
      <c r="G441" s="274">
        <v>7</v>
      </c>
      <c r="H441" s="274">
        <v>7.0000000000000009</v>
      </c>
      <c r="I441" s="443" t="s">
        <v>166</v>
      </c>
      <c r="J441" s="277">
        <v>1000000</v>
      </c>
      <c r="K441" s="277">
        <v>1000000</v>
      </c>
      <c r="L441" s="277">
        <v>934749.31</v>
      </c>
      <c r="M441" s="298">
        <v>1</v>
      </c>
    </row>
    <row r="442" spans="2:13" s="89" customFormat="1" ht="28.5" x14ac:dyDescent="0.8">
      <c r="B442" s="297" t="s">
        <v>273</v>
      </c>
      <c r="C442" s="442" t="s">
        <v>165</v>
      </c>
      <c r="D442" s="274">
        <v>94.299499999999995</v>
      </c>
      <c r="E442" s="274"/>
      <c r="F442" s="274" t="s">
        <v>322</v>
      </c>
      <c r="G442" s="274">
        <v>8.5342599999999997</v>
      </c>
      <c r="H442" s="274">
        <v>8.6389999999999993</v>
      </c>
      <c r="I442" s="443" t="s">
        <v>166</v>
      </c>
      <c r="J442" s="277">
        <v>500000</v>
      </c>
      <c r="K442" s="277">
        <v>500000</v>
      </c>
      <c r="L442" s="277">
        <v>471497.5</v>
      </c>
      <c r="M442" s="298">
        <v>1</v>
      </c>
    </row>
    <row r="443" spans="2:13" s="88" customFormat="1" ht="28.5" x14ac:dyDescent="0.8">
      <c r="B443" s="295" t="s">
        <v>170</v>
      </c>
      <c r="C443" s="454"/>
      <c r="D443" s="455"/>
      <c r="E443" s="455"/>
      <c r="F443" s="455"/>
      <c r="G443" s="455"/>
      <c r="H443" s="455"/>
      <c r="I443" s="456"/>
      <c r="J443" s="457">
        <v>21099679.640000001</v>
      </c>
      <c r="K443" s="457">
        <v>21099679.640000001</v>
      </c>
      <c r="L443" s="457">
        <v>19882991.880000003</v>
      </c>
      <c r="M443" s="296">
        <v>161</v>
      </c>
    </row>
    <row r="444" spans="2:13" s="88" customFormat="1" ht="28.5" x14ac:dyDescent="0.8">
      <c r="B444" s="295" t="s">
        <v>310</v>
      </c>
      <c r="C444" s="454"/>
      <c r="D444" s="455"/>
      <c r="E444" s="455"/>
      <c r="F444" s="455"/>
      <c r="G444" s="455"/>
      <c r="H444" s="455"/>
      <c r="I444" s="456"/>
      <c r="J444" s="457"/>
      <c r="K444" s="457"/>
      <c r="L444" s="457"/>
      <c r="M444" s="296"/>
    </row>
    <row r="445" spans="2:13" s="89" customFormat="1" ht="28.5" x14ac:dyDescent="0.8">
      <c r="B445" s="297" t="s">
        <v>311</v>
      </c>
      <c r="C445" s="442" t="s">
        <v>165</v>
      </c>
      <c r="D445" s="274">
        <v>100.0496</v>
      </c>
      <c r="E445" s="274">
        <v>8.5</v>
      </c>
      <c r="F445" s="274" t="s">
        <v>543</v>
      </c>
      <c r="G445" s="274">
        <v>8</v>
      </c>
      <c r="H445" s="274">
        <v>8.2940000000000005</v>
      </c>
      <c r="I445" s="443" t="s">
        <v>166</v>
      </c>
      <c r="J445" s="277">
        <v>185108.16</v>
      </c>
      <c r="K445" s="277">
        <v>183548</v>
      </c>
      <c r="L445" s="277">
        <v>183639.05</v>
      </c>
      <c r="M445" s="298">
        <v>1</v>
      </c>
    </row>
    <row r="446" spans="2:13" s="89" customFormat="1" ht="28.5" x14ac:dyDescent="0.8">
      <c r="B446" s="297" t="s">
        <v>311</v>
      </c>
      <c r="C446" s="442" t="s">
        <v>165</v>
      </c>
      <c r="D446" s="274">
        <v>100.0551</v>
      </c>
      <c r="E446" s="274">
        <v>8.5</v>
      </c>
      <c r="F446" s="274" t="s">
        <v>533</v>
      </c>
      <c r="G446" s="274">
        <v>8</v>
      </c>
      <c r="H446" s="274">
        <v>8.2900000000000009</v>
      </c>
      <c r="I446" s="443" t="s">
        <v>166</v>
      </c>
      <c r="J446" s="277">
        <v>67592.399999999994</v>
      </c>
      <c r="K446" s="277">
        <v>66960</v>
      </c>
      <c r="L446" s="277">
        <v>66996.87</v>
      </c>
      <c r="M446" s="298">
        <v>1</v>
      </c>
    </row>
    <row r="447" spans="2:13" s="89" customFormat="1" ht="28.5" x14ac:dyDescent="0.8">
      <c r="B447" s="297" t="s">
        <v>311</v>
      </c>
      <c r="C447" s="442" t="s">
        <v>165</v>
      </c>
      <c r="D447" s="274">
        <v>98.639799999999994</v>
      </c>
      <c r="E447" s="274">
        <v>8.5</v>
      </c>
      <c r="F447" s="274" t="s">
        <v>276</v>
      </c>
      <c r="G447" s="274">
        <v>10</v>
      </c>
      <c r="H447" s="274">
        <v>10</v>
      </c>
      <c r="I447" s="443" t="s">
        <v>166</v>
      </c>
      <c r="J447" s="277">
        <v>21975.15</v>
      </c>
      <c r="K447" s="277">
        <v>20258</v>
      </c>
      <c r="L447" s="277">
        <v>19982.45</v>
      </c>
      <c r="M447" s="298">
        <v>1</v>
      </c>
    </row>
    <row r="448" spans="2:13" s="89" customFormat="1" ht="28.5" x14ac:dyDescent="0.8">
      <c r="B448" s="297" t="s">
        <v>326</v>
      </c>
      <c r="C448" s="442" t="s">
        <v>165</v>
      </c>
      <c r="D448" s="274">
        <v>99.989099999999993</v>
      </c>
      <c r="E448" s="274">
        <v>8.5</v>
      </c>
      <c r="F448" s="274" t="s">
        <v>544</v>
      </c>
      <c r="G448" s="274">
        <v>8</v>
      </c>
      <c r="H448" s="274">
        <v>8.2919999999999998</v>
      </c>
      <c r="I448" s="443" t="s">
        <v>166</v>
      </c>
      <c r="J448" s="277">
        <v>32535.83</v>
      </c>
      <c r="K448" s="277">
        <v>30000</v>
      </c>
      <c r="L448" s="277">
        <v>29996.720000000001</v>
      </c>
      <c r="M448" s="298">
        <v>1</v>
      </c>
    </row>
    <row r="449" spans="2:13" s="89" customFormat="1" ht="28.5" x14ac:dyDescent="0.8">
      <c r="B449" s="297" t="s">
        <v>326</v>
      </c>
      <c r="C449" s="442" t="s">
        <v>165</v>
      </c>
      <c r="D449" s="274">
        <v>99.988500000000002</v>
      </c>
      <c r="E449" s="274">
        <v>8.5</v>
      </c>
      <c r="F449" s="274" t="s">
        <v>284</v>
      </c>
      <c r="G449" s="274">
        <v>8</v>
      </c>
      <c r="H449" s="274">
        <v>8.286999999999999</v>
      </c>
      <c r="I449" s="443" t="s">
        <v>166</v>
      </c>
      <c r="J449" s="277">
        <v>5853.39</v>
      </c>
      <c r="K449" s="277">
        <v>5396</v>
      </c>
      <c r="L449" s="277">
        <v>5395.38</v>
      </c>
      <c r="M449" s="298">
        <v>1</v>
      </c>
    </row>
    <row r="450" spans="2:13" s="89" customFormat="1" ht="28.5" x14ac:dyDescent="0.8">
      <c r="B450" s="297" t="s">
        <v>326</v>
      </c>
      <c r="C450" s="442" t="s">
        <v>165</v>
      </c>
      <c r="D450" s="274">
        <v>99.989800000000002</v>
      </c>
      <c r="E450" s="274">
        <v>8.5</v>
      </c>
      <c r="F450" s="274" t="s">
        <v>542</v>
      </c>
      <c r="G450" s="274">
        <v>8</v>
      </c>
      <c r="H450" s="274">
        <v>8.2680000000000007</v>
      </c>
      <c r="I450" s="443" t="s">
        <v>166</v>
      </c>
      <c r="J450" s="277">
        <v>6400.11</v>
      </c>
      <c r="K450" s="277">
        <v>5900</v>
      </c>
      <c r="L450" s="277">
        <v>5899.4</v>
      </c>
      <c r="M450" s="298">
        <v>1</v>
      </c>
    </row>
    <row r="451" spans="2:13" s="89" customFormat="1" ht="28.5" x14ac:dyDescent="0.8">
      <c r="B451" s="297" t="s">
        <v>326</v>
      </c>
      <c r="C451" s="442" t="s">
        <v>165</v>
      </c>
      <c r="D451" s="274">
        <v>99.99</v>
      </c>
      <c r="E451" s="274">
        <v>8.5</v>
      </c>
      <c r="F451" s="274" t="s">
        <v>268</v>
      </c>
      <c r="G451" s="274">
        <v>8</v>
      </c>
      <c r="H451" s="274">
        <v>8.2669999999999995</v>
      </c>
      <c r="I451" s="443" t="s">
        <v>166</v>
      </c>
      <c r="J451" s="277">
        <v>21695.279999999999</v>
      </c>
      <c r="K451" s="277">
        <v>20000</v>
      </c>
      <c r="L451" s="277">
        <v>19997.990000000002</v>
      </c>
      <c r="M451" s="298">
        <v>1</v>
      </c>
    </row>
    <row r="452" spans="2:13" s="88" customFormat="1" ht="28.5" x14ac:dyDescent="0.8">
      <c r="B452" s="295" t="s">
        <v>170</v>
      </c>
      <c r="C452" s="454"/>
      <c r="D452" s="455"/>
      <c r="E452" s="455"/>
      <c r="F452" s="455"/>
      <c r="G452" s="455"/>
      <c r="H452" s="455"/>
      <c r="I452" s="456"/>
      <c r="J452" s="457">
        <v>341160.32000000007</v>
      </c>
      <c r="K452" s="457">
        <v>332062</v>
      </c>
      <c r="L452" s="457">
        <v>331907.86</v>
      </c>
      <c r="M452" s="296">
        <v>7</v>
      </c>
    </row>
    <row r="453" spans="2:13" s="88" customFormat="1" ht="28.5" x14ac:dyDescent="0.8">
      <c r="B453" s="295" t="s">
        <v>210</v>
      </c>
      <c r="C453" s="454"/>
      <c r="D453" s="455"/>
      <c r="E453" s="455"/>
      <c r="F453" s="455"/>
      <c r="G453" s="455"/>
      <c r="H453" s="455"/>
      <c r="I453" s="456"/>
      <c r="J453" s="457"/>
      <c r="K453" s="457"/>
      <c r="L453" s="457"/>
      <c r="M453" s="296"/>
    </row>
    <row r="454" spans="2:13" s="89" customFormat="1" ht="28.5" x14ac:dyDescent="0.8">
      <c r="B454" s="297" t="s">
        <v>311</v>
      </c>
      <c r="C454" s="442" t="s">
        <v>165</v>
      </c>
      <c r="D454" s="274">
        <v>99.907499999999999</v>
      </c>
      <c r="E454" s="274">
        <v>7.5</v>
      </c>
      <c r="F454" s="274" t="s">
        <v>366</v>
      </c>
      <c r="G454" s="274">
        <v>8</v>
      </c>
      <c r="H454" s="274">
        <v>8.2432099999999995</v>
      </c>
      <c r="I454" s="443" t="s">
        <v>172</v>
      </c>
      <c r="J454" s="277">
        <v>58526.93</v>
      </c>
      <c r="K454" s="277">
        <v>58526.93</v>
      </c>
      <c r="L454" s="277">
        <v>58472.81</v>
      </c>
      <c r="M454" s="298">
        <v>2</v>
      </c>
    </row>
    <row r="455" spans="2:13" s="89" customFormat="1" ht="28.5" x14ac:dyDescent="0.8">
      <c r="B455" s="297" t="s">
        <v>190</v>
      </c>
      <c r="C455" s="442" t="s">
        <v>165</v>
      </c>
      <c r="D455" s="274">
        <v>99.377399999999994</v>
      </c>
      <c r="E455" s="274">
        <v>9</v>
      </c>
      <c r="F455" s="274" t="s">
        <v>545</v>
      </c>
      <c r="G455" s="274">
        <v>9.5</v>
      </c>
      <c r="H455" s="274">
        <v>9.8438199999999991</v>
      </c>
      <c r="I455" s="443" t="s">
        <v>172</v>
      </c>
      <c r="J455" s="277">
        <v>33320</v>
      </c>
      <c r="K455" s="277">
        <v>33320</v>
      </c>
      <c r="L455" s="277">
        <v>33112.57</v>
      </c>
      <c r="M455" s="298">
        <v>1</v>
      </c>
    </row>
    <row r="456" spans="2:13" s="89" customFormat="1" ht="28.5" x14ac:dyDescent="0.8">
      <c r="B456" s="297" t="s">
        <v>191</v>
      </c>
      <c r="C456" s="442" t="s">
        <v>165</v>
      </c>
      <c r="D456" s="274">
        <v>99.994799999999998</v>
      </c>
      <c r="E456" s="274">
        <v>9</v>
      </c>
      <c r="F456" s="274" t="s">
        <v>546</v>
      </c>
      <c r="G456" s="274">
        <v>9</v>
      </c>
      <c r="H456" s="274">
        <v>9.3083299999999998</v>
      </c>
      <c r="I456" s="443" t="s">
        <v>172</v>
      </c>
      <c r="J456" s="277">
        <v>2355</v>
      </c>
      <c r="K456" s="277">
        <v>2355</v>
      </c>
      <c r="L456" s="277">
        <v>2354.88</v>
      </c>
      <c r="M456" s="298">
        <v>1</v>
      </c>
    </row>
    <row r="457" spans="2:13" s="89" customFormat="1" ht="28.5" x14ac:dyDescent="0.8">
      <c r="B457" s="297" t="s">
        <v>191</v>
      </c>
      <c r="C457" s="442" t="s">
        <v>165</v>
      </c>
      <c r="D457" s="274">
        <v>99.035899999999998</v>
      </c>
      <c r="E457" s="274">
        <v>9</v>
      </c>
      <c r="F457" s="274" t="s">
        <v>547</v>
      </c>
      <c r="G457" s="274">
        <v>9.5</v>
      </c>
      <c r="H457" s="274">
        <v>9.8438199999999991</v>
      </c>
      <c r="I457" s="443" t="s">
        <v>172</v>
      </c>
      <c r="J457" s="277">
        <v>15024</v>
      </c>
      <c r="K457" s="277">
        <v>15024</v>
      </c>
      <c r="L457" s="277">
        <v>14879.15</v>
      </c>
      <c r="M457" s="298">
        <v>2</v>
      </c>
    </row>
    <row r="458" spans="2:13" s="89" customFormat="1" ht="28.5" x14ac:dyDescent="0.8">
      <c r="B458" s="297" t="s">
        <v>364</v>
      </c>
      <c r="C458" s="442" t="s">
        <v>165</v>
      </c>
      <c r="D458" s="274">
        <v>99.625399999999999</v>
      </c>
      <c r="E458" s="274">
        <v>8</v>
      </c>
      <c r="F458" s="274" t="s">
        <v>548</v>
      </c>
      <c r="G458" s="274">
        <v>8.5</v>
      </c>
      <c r="H458" s="274">
        <v>8.7747899999999994</v>
      </c>
      <c r="I458" s="443" t="s">
        <v>172</v>
      </c>
      <c r="J458" s="277">
        <v>24849</v>
      </c>
      <c r="K458" s="277">
        <v>24849</v>
      </c>
      <c r="L458" s="277">
        <v>24755.919999999998</v>
      </c>
      <c r="M458" s="298">
        <v>1</v>
      </c>
    </row>
    <row r="459" spans="2:13" s="89" customFormat="1" ht="28.5" x14ac:dyDescent="0.8">
      <c r="B459" s="297" t="s">
        <v>258</v>
      </c>
      <c r="C459" s="442" t="s">
        <v>165</v>
      </c>
      <c r="D459" s="274">
        <v>98.210099999999997</v>
      </c>
      <c r="E459" s="274">
        <v>8.75</v>
      </c>
      <c r="F459" s="274" t="s">
        <v>549</v>
      </c>
      <c r="G459" s="274">
        <v>9.5</v>
      </c>
      <c r="H459" s="274">
        <v>9.8438199999999991</v>
      </c>
      <c r="I459" s="443" t="s">
        <v>172</v>
      </c>
      <c r="J459" s="277">
        <v>10750</v>
      </c>
      <c r="K459" s="277">
        <v>10750</v>
      </c>
      <c r="L459" s="277">
        <v>10557.59</v>
      </c>
      <c r="M459" s="298">
        <v>1</v>
      </c>
    </row>
    <row r="460" spans="2:13" s="89" customFormat="1" ht="28.5" x14ac:dyDescent="0.8">
      <c r="B460" s="297" t="s">
        <v>257</v>
      </c>
      <c r="C460" s="442" t="s">
        <v>165</v>
      </c>
      <c r="D460" s="274">
        <v>99.625200000000007</v>
      </c>
      <c r="E460" s="274">
        <v>9</v>
      </c>
      <c r="F460" s="274" t="s">
        <v>275</v>
      </c>
      <c r="G460" s="274">
        <v>9.5</v>
      </c>
      <c r="H460" s="274">
        <v>9.8438199999999991</v>
      </c>
      <c r="I460" s="443" t="s">
        <v>172</v>
      </c>
      <c r="J460" s="277">
        <v>14280</v>
      </c>
      <c r="K460" s="277">
        <v>14280</v>
      </c>
      <c r="L460" s="277">
        <v>14226.48</v>
      </c>
      <c r="M460" s="298">
        <v>1</v>
      </c>
    </row>
    <row r="461" spans="2:13" s="89" customFormat="1" ht="28.5" x14ac:dyDescent="0.8">
      <c r="B461" s="297" t="s">
        <v>257</v>
      </c>
      <c r="C461" s="442" t="s">
        <v>165</v>
      </c>
      <c r="D461" s="274">
        <v>99.511700000000005</v>
      </c>
      <c r="E461" s="274">
        <v>9</v>
      </c>
      <c r="F461" s="274" t="s">
        <v>550</v>
      </c>
      <c r="G461" s="274">
        <v>9.5</v>
      </c>
      <c r="H461" s="274">
        <v>9.8438199999999991</v>
      </c>
      <c r="I461" s="443" t="s">
        <v>172</v>
      </c>
      <c r="J461" s="277">
        <v>14280</v>
      </c>
      <c r="K461" s="277">
        <v>14280</v>
      </c>
      <c r="L461" s="277">
        <v>14210.28</v>
      </c>
      <c r="M461" s="298">
        <v>1</v>
      </c>
    </row>
    <row r="462" spans="2:13" s="89" customFormat="1" ht="28.5" x14ac:dyDescent="0.8">
      <c r="B462" s="297" t="s">
        <v>257</v>
      </c>
      <c r="C462" s="442" t="s">
        <v>165</v>
      </c>
      <c r="D462" s="274">
        <v>99.400899999999993</v>
      </c>
      <c r="E462" s="274">
        <v>9</v>
      </c>
      <c r="F462" s="274" t="s">
        <v>551</v>
      </c>
      <c r="G462" s="274">
        <v>9.5</v>
      </c>
      <c r="H462" s="274">
        <v>9.8438199999999991</v>
      </c>
      <c r="I462" s="443" t="s">
        <v>172</v>
      </c>
      <c r="J462" s="277">
        <v>14280</v>
      </c>
      <c r="K462" s="277">
        <v>14280</v>
      </c>
      <c r="L462" s="277">
        <v>14194.45</v>
      </c>
      <c r="M462" s="298">
        <v>1</v>
      </c>
    </row>
    <row r="463" spans="2:13" s="89" customFormat="1" ht="28.5" x14ac:dyDescent="0.8">
      <c r="B463" s="297" t="s">
        <v>257</v>
      </c>
      <c r="C463" s="442" t="s">
        <v>165</v>
      </c>
      <c r="D463" s="274">
        <v>99.292599999999993</v>
      </c>
      <c r="E463" s="274">
        <v>9</v>
      </c>
      <c r="F463" s="274" t="s">
        <v>552</v>
      </c>
      <c r="G463" s="274">
        <v>9.5</v>
      </c>
      <c r="H463" s="274">
        <v>9.8438199999999991</v>
      </c>
      <c r="I463" s="443" t="s">
        <v>172</v>
      </c>
      <c r="J463" s="277">
        <v>14280</v>
      </c>
      <c r="K463" s="277">
        <v>14280</v>
      </c>
      <c r="L463" s="277">
        <v>14178.99</v>
      </c>
      <c r="M463" s="298">
        <v>1</v>
      </c>
    </row>
    <row r="464" spans="2:13" s="89" customFormat="1" ht="28.5" x14ac:dyDescent="0.8">
      <c r="B464" s="297" t="s">
        <v>257</v>
      </c>
      <c r="C464" s="442" t="s">
        <v>165</v>
      </c>
      <c r="D464" s="274">
        <v>99.186899999999994</v>
      </c>
      <c r="E464" s="274">
        <v>9</v>
      </c>
      <c r="F464" s="274" t="s">
        <v>553</v>
      </c>
      <c r="G464" s="274">
        <v>9.5</v>
      </c>
      <c r="H464" s="274">
        <v>9.8438199999999991</v>
      </c>
      <c r="I464" s="443" t="s">
        <v>172</v>
      </c>
      <c r="J464" s="277">
        <v>14280</v>
      </c>
      <c r="K464" s="277">
        <v>14280</v>
      </c>
      <c r="L464" s="277">
        <v>14163.89</v>
      </c>
      <c r="M464" s="298">
        <v>1</v>
      </c>
    </row>
    <row r="465" spans="2:13" s="89" customFormat="1" ht="28.5" x14ac:dyDescent="0.8">
      <c r="B465" s="297" t="s">
        <v>257</v>
      </c>
      <c r="C465" s="442" t="s">
        <v>165</v>
      </c>
      <c r="D465" s="274">
        <v>99.083500000000001</v>
      </c>
      <c r="E465" s="274">
        <v>9</v>
      </c>
      <c r="F465" s="274" t="s">
        <v>554</v>
      </c>
      <c r="G465" s="274">
        <v>9.5</v>
      </c>
      <c r="H465" s="274">
        <v>9.8438199999999991</v>
      </c>
      <c r="I465" s="443" t="s">
        <v>172</v>
      </c>
      <c r="J465" s="277">
        <v>14280</v>
      </c>
      <c r="K465" s="277">
        <v>14280</v>
      </c>
      <c r="L465" s="277">
        <v>14149.14</v>
      </c>
      <c r="M465" s="298">
        <v>1</v>
      </c>
    </row>
    <row r="466" spans="2:13" s="88" customFormat="1" ht="28.5" x14ac:dyDescent="0.8">
      <c r="B466" s="295" t="s">
        <v>170</v>
      </c>
      <c r="C466" s="454"/>
      <c r="D466" s="455"/>
      <c r="E466" s="455"/>
      <c r="F466" s="455"/>
      <c r="G466" s="455"/>
      <c r="H466" s="455"/>
      <c r="I466" s="456"/>
      <c r="J466" s="457">
        <v>230504.93</v>
      </c>
      <c r="K466" s="457">
        <v>230504.93</v>
      </c>
      <c r="L466" s="457">
        <v>229256.15000000002</v>
      </c>
      <c r="M466" s="296">
        <v>14</v>
      </c>
    </row>
    <row r="467" spans="2:13" s="88" customFormat="1" ht="28.5" x14ac:dyDescent="0.8">
      <c r="B467" s="295" t="s">
        <v>555</v>
      </c>
      <c r="C467" s="454"/>
      <c r="D467" s="455"/>
      <c r="E467" s="455"/>
      <c r="F467" s="455"/>
      <c r="G467" s="455"/>
      <c r="H467" s="455"/>
      <c r="I467" s="456"/>
      <c r="J467" s="457"/>
      <c r="K467" s="457"/>
      <c r="L467" s="457"/>
      <c r="M467" s="296"/>
    </row>
    <row r="468" spans="2:13" s="89" customFormat="1" ht="28.5" x14ac:dyDescent="0.8">
      <c r="B468" s="297" t="s">
        <v>556</v>
      </c>
      <c r="C468" s="442" t="s">
        <v>165</v>
      </c>
      <c r="D468" s="274">
        <v>97.227999999999994</v>
      </c>
      <c r="E468" s="274">
        <v>10</v>
      </c>
      <c r="F468" s="274" t="s">
        <v>557</v>
      </c>
      <c r="G468" s="274">
        <v>12</v>
      </c>
      <c r="H468" s="274">
        <v>12.550879999999999</v>
      </c>
      <c r="I468" s="443" t="s">
        <v>172</v>
      </c>
      <c r="J468" s="277">
        <v>7000</v>
      </c>
      <c r="K468" s="277">
        <v>7000</v>
      </c>
      <c r="L468" s="277">
        <v>6805.97</v>
      </c>
      <c r="M468" s="298">
        <v>1</v>
      </c>
    </row>
    <row r="469" spans="2:13" s="88" customFormat="1" ht="28.5" x14ac:dyDescent="0.8">
      <c r="B469" s="295" t="s">
        <v>170</v>
      </c>
      <c r="C469" s="454"/>
      <c r="D469" s="455"/>
      <c r="E469" s="455"/>
      <c r="F469" s="455"/>
      <c r="G469" s="455"/>
      <c r="H469" s="455"/>
      <c r="I469" s="456"/>
      <c r="J469" s="457">
        <v>7000</v>
      </c>
      <c r="K469" s="457">
        <v>7000</v>
      </c>
      <c r="L469" s="457">
        <v>6805.97</v>
      </c>
      <c r="M469" s="296">
        <v>1</v>
      </c>
    </row>
    <row r="470" spans="2:13" s="88" customFormat="1" ht="28.5" x14ac:dyDescent="0.8">
      <c r="B470" s="295" t="s">
        <v>242</v>
      </c>
      <c r="C470" s="454"/>
      <c r="D470" s="455"/>
      <c r="E470" s="455"/>
      <c r="F470" s="455"/>
      <c r="G470" s="455"/>
      <c r="H470" s="455"/>
      <c r="I470" s="456"/>
      <c r="J470" s="457"/>
      <c r="K470" s="457"/>
      <c r="L470" s="457"/>
      <c r="M470" s="296"/>
    </row>
    <row r="471" spans="2:13" s="89" customFormat="1" ht="28.5" x14ac:dyDescent="0.8">
      <c r="B471" s="297" t="s">
        <v>167</v>
      </c>
      <c r="C471" s="442" t="s">
        <v>165</v>
      </c>
      <c r="D471" s="274">
        <v>101.52200000000001</v>
      </c>
      <c r="E471" s="274">
        <v>8.6</v>
      </c>
      <c r="F471" s="274" t="s">
        <v>538</v>
      </c>
      <c r="G471" s="274">
        <v>2.25</v>
      </c>
      <c r="H471" s="274">
        <v>2.2689999999999997</v>
      </c>
      <c r="I471" s="443" t="s">
        <v>166</v>
      </c>
      <c r="J471" s="277">
        <v>2057333.32</v>
      </c>
      <c r="K471" s="277">
        <v>2000000</v>
      </c>
      <c r="L471" s="277">
        <v>2030440.4</v>
      </c>
      <c r="M471" s="298">
        <v>1</v>
      </c>
    </row>
    <row r="472" spans="2:13" s="89" customFormat="1" ht="28.5" x14ac:dyDescent="0.8">
      <c r="B472" s="297" t="s">
        <v>167</v>
      </c>
      <c r="C472" s="442" t="s">
        <v>165</v>
      </c>
      <c r="D472" s="274">
        <v>100</v>
      </c>
      <c r="E472" s="274">
        <v>2.7315999999999998</v>
      </c>
      <c r="F472" s="274" t="s">
        <v>178</v>
      </c>
      <c r="G472" s="274">
        <v>2.7315999999999998</v>
      </c>
      <c r="H472" s="274">
        <v>2.75</v>
      </c>
      <c r="I472" s="443" t="s">
        <v>166</v>
      </c>
      <c r="J472" s="277">
        <v>5069048.78</v>
      </c>
      <c r="K472" s="277">
        <v>5000000</v>
      </c>
      <c r="L472" s="277">
        <v>5000000</v>
      </c>
      <c r="M472" s="298">
        <v>1</v>
      </c>
    </row>
    <row r="473" spans="2:13" s="89" customFormat="1" ht="28.5" x14ac:dyDescent="0.8">
      <c r="B473" s="297" t="s">
        <v>167</v>
      </c>
      <c r="C473" s="442" t="s">
        <v>165</v>
      </c>
      <c r="D473" s="274">
        <v>100</v>
      </c>
      <c r="E473" s="274">
        <v>7.5</v>
      </c>
      <c r="F473" s="274" t="s">
        <v>313</v>
      </c>
      <c r="G473" s="274">
        <v>7.5</v>
      </c>
      <c r="H473" s="274">
        <v>7.7240000000000002</v>
      </c>
      <c r="I473" s="443" t="s">
        <v>166</v>
      </c>
      <c r="J473" s="277">
        <v>1016041.67</v>
      </c>
      <c r="K473" s="277">
        <v>1000000</v>
      </c>
      <c r="L473" s="277">
        <v>1000000</v>
      </c>
      <c r="M473" s="298">
        <v>1</v>
      </c>
    </row>
    <row r="474" spans="2:13" s="89" customFormat="1" ht="28.5" x14ac:dyDescent="0.8">
      <c r="B474" s="297" t="s">
        <v>167</v>
      </c>
      <c r="C474" s="442" t="s">
        <v>165</v>
      </c>
      <c r="D474" s="274">
        <v>100.6426</v>
      </c>
      <c r="E474" s="274">
        <v>8.75</v>
      </c>
      <c r="F474" s="274" t="s">
        <v>349</v>
      </c>
      <c r="G474" s="274">
        <v>7.75</v>
      </c>
      <c r="H474" s="274">
        <v>7.8090000000000011</v>
      </c>
      <c r="I474" s="443" t="s">
        <v>166</v>
      </c>
      <c r="J474" s="277">
        <v>2177916.6800000002</v>
      </c>
      <c r="K474" s="277">
        <v>2000000</v>
      </c>
      <c r="L474" s="277">
        <v>2012852.32</v>
      </c>
      <c r="M474" s="298">
        <v>1</v>
      </c>
    </row>
    <row r="475" spans="2:13" s="89" customFormat="1" ht="28.5" x14ac:dyDescent="0.8">
      <c r="B475" s="297" t="s">
        <v>167</v>
      </c>
      <c r="C475" s="442" t="s">
        <v>165</v>
      </c>
      <c r="D475" s="274">
        <v>100</v>
      </c>
      <c r="E475" s="274">
        <v>8.25</v>
      </c>
      <c r="F475" s="274" t="s">
        <v>558</v>
      </c>
      <c r="G475" s="274">
        <v>8.25</v>
      </c>
      <c r="H475" s="274">
        <v>8.3970000000000002</v>
      </c>
      <c r="I475" s="443" t="s">
        <v>166</v>
      </c>
      <c r="J475" s="277">
        <v>3139562.5</v>
      </c>
      <c r="K475" s="277">
        <v>3000000</v>
      </c>
      <c r="L475" s="277">
        <v>3000000</v>
      </c>
      <c r="M475" s="298">
        <v>1</v>
      </c>
    </row>
    <row r="476" spans="2:13" s="88" customFormat="1" ht="28.5" x14ac:dyDescent="0.8">
      <c r="B476" s="295" t="s">
        <v>170</v>
      </c>
      <c r="C476" s="454"/>
      <c r="D476" s="455"/>
      <c r="E476" s="455"/>
      <c r="F476" s="455"/>
      <c r="G476" s="455"/>
      <c r="H476" s="455"/>
      <c r="I476" s="456"/>
      <c r="J476" s="457">
        <v>13459902.950000001</v>
      </c>
      <c r="K476" s="457">
        <v>13000000</v>
      </c>
      <c r="L476" s="457">
        <v>13043292.720000001</v>
      </c>
      <c r="M476" s="296">
        <v>5</v>
      </c>
    </row>
    <row r="477" spans="2:13" s="88" customFormat="1" ht="28.5" x14ac:dyDescent="0.8">
      <c r="B477" s="295" t="s">
        <v>212</v>
      </c>
      <c r="C477" s="454"/>
      <c r="D477" s="455"/>
      <c r="E477" s="455"/>
      <c r="F477" s="455"/>
      <c r="G477" s="455"/>
      <c r="H477" s="455"/>
      <c r="I477" s="456"/>
      <c r="J477" s="457"/>
      <c r="K477" s="457"/>
      <c r="L477" s="457"/>
      <c r="M477" s="296"/>
    </row>
    <row r="478" spans="2:13" s="89" customFormat="1" ht="28.5" x14ac:dyDescent="0.8">
      <c r="B478" s="297" t="s">
        <v>213</v>
      </c>
      <c r="C478" s="442" t="s">
        <v>165</v>
      </c>
      <c r="D478" s="274">
        <v>100</v>
      </c>
      <c r="E478" s="274">
        <v>1.982</v>
      </c>
      <c r="F478" s="274" t="s">
        <v>211</v>
      </c>
      <c r="G478" s="274">
        <v>1.982</v>
      </c>
      <c r="H478" s="274">
        <v>1.9990000000000001</v>
      </c>
      <c r="I478" s="443" t="s">
        <v>166</v>
      </c>
      <c r="J478" s="277">
        <v>13022903.1</v>
      </c>
      <c r="K478" s="277">
        <v>13000000</v>
      </c>
      <c r="L478" s="277">
        <v>13000000</v>
      </c>
      <c r="M478" s="298">
        <v>4</v>
      </c>
    </row>
    <row r="479" spans="2:13" s="89" customFormat="1" ht="28.5" x14ac:dyDescent="0.8">
      <c r="B479" s="297" t="s">
        <v>213</v>
      </c>
      <c r="C479" s="442" t="s">
        <v>165</v>
      </c>
      <c r="D479" s="274">
        <v>100</v>
      </c>
      <c r="E479" s="274">
        <v>2.4775999999999998</v>
      </c>
      <c r="F479" s="274" t="s">
        <v>559</v>
      </c>
      <c r="G479" s="274">
        <v>2.4775999999999998</v>
      </c>
      <c r="H479" s="274">
        <v>2.5</v>
      </c>
      <c r="I479" s="443" t="s">
        <v>166</v>
      </c>
      <c r="J479" s="277">
        <v>40269.78</v>
      </c>
      <c r="K479" s="277">
        <v>40000</v>
      </c>
      <c r="L479" s="277">
        <v>40000</v>
      </c>
      <c r="M479" s="298">
        <v>1</v>
      </c>
    </row>
    <row r="480" spans="2:13" s="89" customFormat="1" ht="28.5" x14ac:dyDescent="0.8">
      <c r="B480" s="297" t="s">
        <v>213</v>
      </c>
      <c r="C480" s="442" t="s">
        <v>165</v>
      </c>
      <c r="D480" s="274">
        <v>100</v>
      </c>
      <c r="E480" s="274">
        <v>2.4781</v>
      </c>
      <c r="F480" s="274" t="s">
        <v>560</v>
      </c>
      <c r="G480" s="274">
        <v>2.4781</v>
      </c>
      <c r="H480" s="274">
        <v>2.5</v>
      </c>
      <c r="I480" s="443" t="s">
        <v>166</v>
      </c>
      <c r="J480" s="277">
        <v>20143.18</v>
      </c>
      <c r="K480" s="277">
        <v>20000</v>
      </c>
      <c r="L480" s="277">
        <v>20000</v>
      </c>
      <c r="M480" s="298">
        <v>1</v>
      </c>
    </row>
    <row r="481" spans="2:13" s="89" customFormat="1" ht="28.5" x14ac:dyDescent="0.8">
      <c r="B481" s="297" t="s">
        <v>213</v>
      </c>
      <c r="C481" s="442" t="s">
        <v>165</v>
      </c>
      <c r="D481" s="274">
        <v>100</v>
      </c>
      <c r="E481" s="274">
        <v>2.4782000000000002</v>
      </c>
      <c r="F481" s="274" t="s">
        <v>314</v>
      </c>
      <c r="G481" s="274">
        <v>2.4782000000000002</v>
      </c>
      <c r="H481" s="274">
        <v>2.5</v>
      </c>
      <c r="I481" s="443" t="s">
        <v>166</v>
      </c>
      <c r="J481" s="277">
        <v>2014456.17</v>
      </c>
      <c r="K481" s="277">
        <v>2000000</v>
      </c>
      <c r="L481" s="277">
        <v>2000000</v>
      </c>
      <c r="M481" s="298">
        <v>1</v>
      </c>
    </row>
    <row r="482" spans="2:13" s="89" customFormat="1" ht="28.5" x14ac:dyDescent="0.8">
      <c r="B482" s="297" t="s">
        <v>213</v>
      </c>
      <c r="C482" s="442" t="s">
        <v>165</v>
      </c>
      <c r="D482" s="274">
        <v>100</v>
      </c>
      <c r="E482" s="274">
        <v>2.7315999999999998</v>
      </c>
      <c r="F482" s="274" t="s">
        <v>178</v>
      </c>
      <c r="G482" s="274">
        <v>2.7315999999999998</v>
      </c>
      <c r="H482" s="274">
        <v>2.75</v>
      </c>
      <c r="I482" s="443" t="s">
        <v>166</v>
      </c>
      <c r="J482" s="277">
        <v>8769454.3900000006</v>
      </c>
      <c r="K482" s="277">
        <v>8650000</v>
      </c>
      <c r="L482" s="277">
        <v>8650000</v>
      </c>
      <c r="M482" s="298">
        <v>4</v>
      </c>
    </row>
    <row r="483" spans="2:13" s="89" customFormat="1" ht="28.5" x14ac:dyDescent="0.8">
      <c r="B483" s="297" t="s">
        <v>213</v>
      </c>
      <c r="C483" s="442" t="s">
        <v>165</v>
      </c>
      <c r="D483" s="274">
        <v>100</v>
      </c>
      <c r="E483" s="274">
        <v>2.7345000000000002</v>
      </c>
      <c r="F483" s="274" t="s">
        <v>290</v>
      </c>
      <c r="G483" s="274">
        <v>2.7345000000000002</v>
      </c>
      <c r="H483" s="274">
        <v>2.7490000000000001</v>
      </c>
      <c r="I483" s="443" t="s">
        <v>166</v>
      </c>
      <c r="J483" s="277">
        <v>2032054.42</v>
      </c>
      <c r="K483" s="277">
        <v>2000000</v>
      </c>
      <c r="L483" s="277">
        <v>2000000</v>
      </c>
      <c r="M483" s="298">
        <v>1</v>
      </c>
    </row>
    <row r="484" spans="2:13" s="89" customFormat="1" ht="28.5" x14ac:dyDescent="0.8">
      <c r="B484" s="297" t="s">
        <v>243</v>
      </c>
      <c r="C484" s="442" t="s">
        <v>165</v>
      </c>
      <c r="D484" s="274">
        <v>100</v>
      </c>
      <c r="E484" s="274">
        <v>1.5</v>
      </c>
      <c r="F484" s="274" t="s">
        <v>214</v>
      </c>
      <c r="G484" s="274">
        <v>1.5</v>
      </c>
      <c r="H484" s="274">
        <v>1.51</v>
      </c>
      <c r="I484" s="443" t="s">
        <v>166</v>
      </c>
      <c r="J484" s="277">
        <v>51575104.159999996</v>
      </c>
      <c r="K484" s="277">
        <v>51500000</v>
      </c>
      <c r="L484" s="277">
        <v>51500000</v>
      </c>
      <c r="M484" s="298">
        <v>8</v>
      </c>
    </row>
    <row r="485" spans="2:13" s="89" customFormat="1" ht="28.5" x14ac:dyDescent="0.8">
      <c r="B485" s="297" t="s">
        <v>243</v>
      </c>
      <c r="C485" s="442" t="s">
        <v>165</v>
      </c>
      <c r="D485" s="274">
        <v>100</v>
      </c>
      <c r="E485" s="274">
        <v>1.5</v>
      </c>
      <c r="F485" s="274" t="s">
        <v>308</v>
      </c>
      <c r="G485" s="274">
        <v>1.5</v>
      </c>
      <c r="H485" s="274">
        <v>1.5089999999999999</v>
      </c>
      <c r="I485" s="443" t="s">
        <v>166</v>
      </c>
      <c r="J485" s="277">
        <v>400700</v>
      </c>
      <c r="K485" s="277">
        <v>400000</v>
      </c>
      <c r="L485" s="277">
        <v>400000</v>
      </c>
      <c r="M485" s="298">
        <v>2</v>
      </c>
    </row>
    <row r="486" spans="2:13" s="89" customFormat="1" ht="28.5" x14ac:dyDescent="0.8">
      <c r="B486" s="297" t="s">
        <v>243</v>
      </c>
      <c r="C486" s="442" t="s">
        <v>165</v>
      </c>
      <c r="D486" s="274">
        <v>100</v>
      </c>
      <c r="E486" s="274">
        <v>1.5</v>
      </c>
      <c r="F486" s="274" t="s">
        <v>561</v>
      </c>
      <c r="G486" s="274">
        <v>1.5</v>
      </c>
      <c r="H486" s="274">
        <v>1.5089999999999999</v>
      </c>
      <c r="I486" s="443" t="s">
        <v>166</v>
      </c>
      <c r="J486" s="277">
        <v>2004083.33</v>
      </c>
      <c r="K486" s="277">
        <v>2000000</v>
      </c>
      <c r="L486" s="277">
        <v>2000000</v>
      </c>
      <c r="M486" s="298">
        <v>1</v>
      </c>
    </row>
    <row r="487" spans="2:13" s="89" customFormat="1" ht="28.5" x14ac:dyDescent="0.8">
      <c r="B487" s="297" t="s">
        <v>243</v>
      </c>
      <c r="C487" s="442" t="s">
        <v>165</v>
      </c>
      <c r="D487" s="274">
        <v>100</v>
      </c>
      <c r="E487" s="274">
        <v>2</v>
      </c>
      <c r="F487" s="274" t="s">
        <v>542</v>
      </c>
      <c r="G487" s="274">
        <v>2</v>
      </c>
      <c r="H487" s="274">
        <v>2.016</v>
      </c>
      <c r="I487" s="443" t="s">
        <v>166</v>
      </c>
      <c r="J487" s="277">
        <v>3010500</v>
      </c>
      <c r="K487" s="277">
        <v>3000000</v>
      </c>
      <c r="L487" s="277">
        <v>3000000</v>
      </c>
      <c r="M487" s="298">
        <v>1</v>
      </c>
    </row>
    <row r="488" spans="2:13" s="89" customFormat="1" ht="28.5" x14ac:dyDescent="0.8">
      <c r="B488" s="297" t="s">
        <v>243</v>
      </c>
      <c r="C488" s="442" t="s">
        <v>165</v>
      </c>
      <c r="D488" s="274">
        <v>100</v>
      </c>
      <c r="E488" s="274">
        <v>2</v>
      </c>
      <c r="F488" s="274" t="s">
        <v>331</v>
      </c>
      <c r="G488" s="274">
        <v>2</v>
      </c>
      <c r="H488" s="274">
        <v>2.016</v>
      </c>
      <c r="I488" s="443" t="s">
        <v>166</v>
      </c>
      <c r="J488" s="277">
        <v>5220222.22</v>
      </c>
      <c r="K488" s="277">
        <v>5200000</v>
      </c>
      <c r="L488" s="277">
        <v>5200000</v>
      </c>
      <c r="M488" s="298">
        <v>1</v>
      </c>
    </row>
    <row r="489" spans="2:13" s="89" customFormat="1" ht="28.5" x14ac:dyDescent="0.8">
      <c r="B489" s="297" t="s">
        <v>243</v>
      </c>
      <c r="C489" s="442" t="s">
        <v>165</v>
      </c>
      <c r="D489" s="274">
        <v>100</v>
      </c>
      <c r="E489" s="274">
        <v>2</v>
      </c>
      <c r="F489" s="274" t="s">
        <v>313</v>
      </c>
      <c r="G489" s="274">
        <v>2</v>
      </c>
      <c r="H489" s="274">
        <v>2.0150000000000001</v>
      </c>
      <c r="I489" s="443" t="s">
        <v>166</v>
      </c>
      <c r="J489" s="277">
        <v>20587694.440000001</v>
      </c>
      <c r="K489" s="277">
        <v>20500000</v>
      </c>
      <c r="L489" s="277">
        <v>20500000</v>
      </c>
      <c r="M489" s="298">
        <v>2</v>
      </c>
    </row>
    <row r="490" spans="2:13" s="89" customFormat="1" ht="28.5" x14ac:dyDescent="0.8">
      <c r="B490" s="297" t="s">
        <v>243</v>
      </c>
      <c r="C490" s="442" t="s">
        <v>165</v>
      </c>
      <c r="D490" s="274">
        <v>100</v>
      </c>
      <c r="E490" s="274">
        <v>2.4</v>
      </c>
      <c r="F490" s="274" t="s">
        <v>176</v>
      </c>
      <c r="G490" s="274">
        <v>2.4</v>
      </c>
      <c r="H490" s="274">
        <v>2.4209999999999998</v>
      </c>
      <c r="I490" s="443" t="s">
        <v>166</v>
      </c>
      <c r="J490" s="277">
        <v>6408644.6699999999</v>
      </c>
      <c r="K490" s="277">
        <v>6370000</v>
      </c>
      <c r="L490" s="277">
        <v>6370000</v>
      </c>
      <c r="M490" s="298">
        <v>4</v>
      </c>
    </row>
    <row r="491" spans="2:13" s="89" customFormat="1" ht="28.5" x14ac:dyDescent="0.8">
      <c r="B491" s="297" t="s">
        <v>243</v>
      </c>
      <c r="C491" s="442" t="s">
        <v>165</v>
      </c>
      <c r="D491" s="274">
        <v>100</v>
      </c>
      <c r="E491" s="274">
        <v>2.65</v>
      </c>
      <c r="F491" s="274" t="s">
        <v>178</v>
      </c>
      <c r="G491" s="274">
        <v>2.65</v>
      </c>
      <c r="H491" s="274">
        <v>2.6669999999999998</v>
      </c>
      <c r="I491" s="443" t="s">
        <v>166</v>
      </c>
      <c r="J491" s="277">
        <v>506698.61</v>
      </c>
      <c r="K491" s="277">
        <v>500000</v>
      </c>
      <c r="L491" s="277">
        <v>500000</v>
      </c>
      <c r="M491" s="298">
        <v>1</v>
      </c>
    </row>
    <row r="492" spans="2:13" s="89" customFormat="1" ht="28.5" x14ac:dyDescent="0.8">
      <c r="B492" s="297" t="s">
        <v>243</v>
      </c>
      <c r="C492" s="442" t="s">
        <v>165</v>
      </c>
      <c r="D492" s="274">
        <v>100</v>
      </c>
      <c r="E492" s="274">
        <v>2.65</v>
      </c>
      <c r="F492" s="274" t="s">
        <v>562</v>
      </c>
      <c r="G492" s="274">
        <v>2.65</v>
      </c>
      <c r="H492" s="274">
        <v>2.6659999999999999</v>
      </c>
      <c r="I492" s="443" t="s">
        <v>166</v>
      </c>
      <c r="J492" s="277">
        <v>11153037.5</v>
      </c>
      <c r="K492" s="277">
        <v>11000000</v>
      </c>
      <c r="L492" s="277">
        <v>11000000</v>
      </c>
      <c r="M492" s="298">
        <v>1</v>
      </c>
    </row>
    <row r="493" spans="2:13" s="89" customFormat="1" ht="28.5" x14ac:dyDescent="0.8">
      <c r="B493" s="297" t="s">
        <v>216</v>
      </c>
      <c r="C493" s="442" t="s">
        <v>165</v>
      </c>
      <c r="D493" s="274">
        <v>100</v>
      </c>
      <c r="E493" s="274">
        <v>2.7315999999999998</v>
      </c>
      <c r="F493" s="274" t="s">
        <v>178</v>
      </c>
      <c r="G493" s="274">
        <v>2.7315999999999998</v>
      </c>
      <c r="H493" s="274">
        <v>2.75</v>
      </c>
      <c r="I493" s="443" t="s">
        <v>166</v>
      </c>
      <c r="J493" s="277">
        <v>2027619.51</v>
      </c>
      <c r="K493" s="277">
        <v>2000000</v>
      </c>
      <c r="L493" s="277">
        <v>2000000</v>
      </c>
      <c r="M493" s="298">
        <v>1</v>
      </c>
    </row>
    <row r="494" spans="2:13" s="89" customFormat="1" ht="28.5" x14ac:dyDescent="0.8">
      <c r="B494" s="297" t="s">
        <v>216</v>
      </c>
      <c r="C494" s="442" t="s">
        <v>165</v>
      </c>
      <c r="D494" s="274">
        <v>100</v>
      </c>
      <c r="E494" s="274">
        <v>4.9000000000000004</v>
      </c>
      <c r="F494" s="274" t="s">
        <v>238</v>
      </c>
      <c r="G494" s="274">
        <v>4.9000000000000004</v>
      </c>
      <c r="H494" s="274">
        <v>5.0110000000000001</v>
      </c>
      <c r="I494" s="443" t="s">
        <v>166</v>
      </c>
      <c r="J494" s="277">
        <v>10040833.34</v>
      </c>
      <c r="K494" s="277">
        <v>10000000</v>
      </c>
      <c r="L494" s="277">
        <v>10000000</v>
      </c>
      <c r="M494" s="298">
        <v>2</v>
      </c>
    </row>
    <row r="495" spans="2:13" s="89" customFormat="1" ht="28.5" x14ac:dyDescent="0.8">
      <c r="B495" s="297" t="s">
        <v>216</v>
      </c>
      <c r="C495" s="442" t="s">
        <v>165</v>
      </c>
      <c r="D495" s="274">
        <v>100</v>
      </c>
      <c r="E495" s="274">
        <v>8.75</v>
      </c>
      <c r="F495" s="274" t="s">
        <v>316</v>
      </c>
      <c r="G495" s="274">
        <v>8.75</v>
      </c>
      <c r="H495" s="274">
        <v>8.75</v>
      </c>
      <c r="I495" s="443" t="s">
        <v>166</v>
      </c>
      <c r="J495" s="277">
        <v>217743.06</v>
      </c>
      <c r="K495" s="277">
        <v>200000</v>
      </c>
      <c r="L495" s="277">
        <v>200000</v>
      </c>
      <c r="M495" s="298">
        <v>2</v>
      </c>
    </row>
    <row r="496" spans="2:13" s="88" customFormat="1" ht="28.5" x14ac:dyDescent="0.8">
      <c r="B496" s="295" t="s">
        <v>170</v>
      </c>
      <c r="C496" s="454"/>
      <c r="D496" s="455"/>
      <c r="E496" s="455"/>
      <c r="F496" s="455"/>
      <c r="G496" s="455"/>
      <c r="H496" s="455"/>
      <c r="I496" s="456"/>
      <c r="J496" s="457">
        <v>139052161.88</v>
      </c>
      <c r="K496" s="457">
        <v>138380000</v>
      </c>
      <c r="L496" s="457">
        <v>138380000</v>
      </c>
      <c r="M496" s="296">
        <v>38</v>
      </c>
    </row>
    <row r="497" spans="2:13" s="88" customFormat="1" ht="28.5" x14ac:dyDescent="0.8">
      <c r="B497" s="295" t="s">
        <v>217</v>
      </c>
      <c r="C497" s="454"/>
      <c r="D497" s="455"/>
      <c r="E497" s="455"/>
      <c r="F497" s="455"/>
      <c r="G497" s="455"/>
      <c r="H497" s="455"/>
      <c r="I497" s="456"/>
      <c r="J497" s="457"/>
      <c r="K497" s="457"/>
      <c r="L497" s="457"/>
      <c r="M497" s="296"/>
    </row>
    <row r="498" spans="2:13" s="89" customFormat="1" ht="28.5" x14ac:dyDescent="0.8">
      <c r="B498" s="297" t="s">
        <v>188</v>
      </c>
      <c r="C498" s="442" t="s">
        <v>165</v>
      </c>
      <c r="D498" s="274">
        <v>100</v>
      </c>
      <c r="E498" s="274">
        <v>1.9</v>
      </c>
      <c r="F498" s="274" t="s">
        <v>563</v>
      </c>
      <c r="G498" s="274">
        <v>1.9</v>
      </c>
      <c r="H498" s="274">
        <v>1.9179999999999999</v>
      </c>
      <c r="I498" s="443" t="s">
        <v>166</v>
      </c>
      <c r="J498" s="277">
        <v>4900775.83</v>
      </c>
      <c r="K498" s="277">
        <v>4900000</v>
      </c>
      <c r="L498" s="277">
        <v>4900000</v>
      </c>
      <c r="M498" s="298">
        <v>1</v>
      </c>
    </row>
    <row r="499" spans="2:13" s="89" customFormat="1" ht="28.5" x14ac:dyDescent="0.8">
      <c r="B499" s="297" t="s">
        <v>188</v>
      </c>
      <c r="C499" s="442" t="s">
        <v>165</v>
      </c>
      <c r="D499" s="274">
        <v>100</v>
      </c>
      <c r="E499" s="274">
        <v>2.7408999999999999</v>
      </c>
      <c r="F499" s="274" t="s">
        <v>344</v>
      </c>
      <c r="G499" s="274">
        <v>2.7408999999999999</v>
      </c>
      <c r="H499" s="274">
        <v>2.7490000000000001</v>
      </c>
      <c r="I499" s="443" t="s">
        <v>166</v>
      </c>
      <c r="J499" s="277">
        <v>10207851.58</v>
      </c>
      <c r="K499" s="277">
        <v>10000000</v>
      </c>
      <c r="L499" s="277">
        <v>10000000</v>
      </c>
      <c r="M499" s="298">
        <v>1</v>
      </c>
    </row>
    <row r="500" spans="2:13" s="89" customFormat="1" ht="28.5" x14ac:dyDescent="0.8">
      <c r="B500" s="297" t="s">
        <v>188</v>
      </c>
      <c r="C500" s="442" t="s">
        <v>165</v>
      </c>
      <c r="D500" s="274">
        <v>100</v>
      </c>
      <c r="E500" s="274">
        <v>8</v>
      </c>
      <c r="F500" s="274" t="s">
        <v>316</v>
      </c>
      <c r="G500" s="274">
        <v>8</v>
      </c>
      <c r="H500" s="274">
        <v>8</v>
      </c>
      <c r="I500" s="443" t="s">
        <v>166</v>
      </c>
      <c r="J500" s="277">
        <v>545961.11</v>
      </c>
      <c r="K500" s="277">
        <v>505000</v>
      </c>
      <c r="L500" s="277">
        <v>505000</v>
      </c>
      <c r="M500" s="298">
        <v>1</v>
      </c>
    </row>
    <row r="501" spans="2:13" s="89" customFormat="1" ht="28.5" x14ac:dyDescent="0.8">
      <c r="B501" s="297" t="s">
        <v>188</v>
      </c>
      <c r="C501" s="442" t="s">
        <v>165</v>
      </c>
      <c r="D501" s="274">
        <v>100</v>
      </c>
      <c r="E501" s="274">
        <v>8.25</v>
      </c>
      <c r="F501" s="274" t="s">
        <v>558</v>
      </c>
      <c r="G501" s="274">
        <v>8.25</v>
      </c>
      <c r="H501" s="274">
        <v>8.3970000000000002</v>
      </c>
      <c r="I501" s="443" t="s">
        <v>166</v>
      </c>
      <c r="J501" s="277">
        <v>1046520.83</v>
      </c>
      <c r="K501" s="277">
        <v>1000000</v>
      </c>
      <c r="L501" s="277">
        <v>1000000</v>
      </c>
      <c r="M501" s="298">
        <v>1</v>
      </c>
    </row>
    <row r="502" spans="2:13" s="89" customFormat="1" ht="28.5" x14ac:dyDescent="0.8">
      <c r="B502" s="297" t="s">
        <v>262</v>
      </c>
      <c r="C502" s="442" t="s">
        <v>165</v>
      </c>
      <c r="D502" s="274">
        <v>100</v>
      </c>
      <c r="E502" s="274">
        <v>2.7410000000000001</v>
      </c>
      <c r="F502" s="274" t="s">
        <v>307</v>
      </c>
      <c r="G502" s="274">
        <v>2.7410000000000001</v>
      </c>
      <c r="H502" s="274">
        <v>2.7490000000000001</v>
      </c>
      <c r="I502" s="443" t="s">
        <v>166</v>
      </c>
      <c r="J502" s="277">
        <v>18375517</v>
      </c>
      <c r="K502" s="277">
        <v>18000000</v>
      </c>
      <c r="L502" s="277">
        <v>18000000</v>
      </c>
      <c r="M502" s="298">
        <v>1</v>
      </c>
    </row>
    <row r="503" spans="2:13" s="89" customFormat="1" ht="28.5" x14ac:dyDescent="0.8">
      <c r="B503" s="297" t="s">
        <v>262</v>
      </c>
      <c r="C503" s="442" t="s">
        <v>165</v>
      </c>
      <c r="D503" s="274">
        <v>100</v>
      </c>
      <c r="E503" s="274">
        <v>2.7437999999999998</v>
      </c>
      <c r="F503" s="274" t="s">
        <v>564</v>
      </c>
      <c r="G503" s="274">
        <v>2.7437999999999998</v>
      </c>
      <c r="H503" s="274">
        <v>2.7490000000000001</v>
      </c>
      <c r="I503" s="443" t="s">
        <v>166</v>
      </c>
      <c r="J503" s="277">
        <v>14321177.029999999</v>
      </c>
      <c r="K503" s="277">
        <v>14000000</v>
      </c>
      <c r="L503" s="277">
        <v>14000000</v>
      </c>
      <c r="M503" s="298">
        <v>1</v>
      </c>
    </row>
    <row r="504" spans="2:13" s="89" customFormat="1" ht="28.5" x14ac:dyDescent="0.8">
      <c r="B504" s="297" t="s">
        <v>262</v>
      </c>
      <c r="C504" s="442" t="s">
        <v>165</v>
      </c>
      <c r="D504" s="274">
        <v>100</v>
      </c>
      <c r="E504" s="274">
        <v>6.2</v>
      </c>
      <c r="F504" s="274" t="s">
        <v>306</v>
      </c>
      <c r="G504" s="274">
        <v>6.2</v>
      </c>
      <c r="H504" s="274">
        <v>6.3270000000000008</v>
      </c>
      <c r="I504" s="443" t="s">
        <v>166</v>
      </c>
      <c r="J504" s="277">
        <v>1021011.11</v>
      </c>
      <c r="K504" s="277">
        <v>1000000</v>
      </c>
      <c r="L504" s="277">
        <v>1000000</v>
      </c>
      <c r="M504" s="298">
        <v>1</v>
      </c>
    </row>
    <row r="505" spans="2:13" s="89" customFormat="1" ht="28.5" x14ac:dyDescent="0.8">
      <c r="B505" s="297" t="s">
        <v>262</v>
      </c>
      <c r="C505" s="442" t="s">
        <v>165</v>
      </c>
      <c r="D505" s="274">
        <v>100</v>
      </c>
      <c r="E505" s="274">
        <v>6.2</v>
      </c>
      <c r="F505" s="274" t="s">
        <v>223</v>
      </c>
      <c r="G505" s="274">
        <v>6.2</v>
      </c>
      <c r="H505" s="274">
        <v>6.3259999999999996</v>
      </c>
      <c r="I505" s="443" t="s">
        <v>166</v>
      </c>
      <c r="J505" s="277">
        <v>1021527.78</v>
      </c>
      <c r="K505" s="277">
        <v>1000000</v>
      </c>
      <c r="L505" s="277">
        <v>1000000</v>
      </c>
      <c r="M505" s="298">
        <v>1</v>
      </c>
    </row>
    <row r="506" spans="2:13" s="89" customFormat="1" ht="28.5" x14ac:dyDescent="0.8">
      <c r="B506" s="297" t="s">
        <v>262</v>
      </c>
      <c r="C506" s="442" t="s">
        <v>165</v>
      </c>
      <c r="D506" s="274">
        <v>99.993799999999993</v>
      </c>
      <c r="E506" s="274">
        <v>7.05</v>
      </c>
      <c r="F506" s="274" t="s">
        <v>306</v>
      </c>
      <c r="G506" s="274">
        <v>6.75</v>
      </c>
      <c r="H506" s="274">
        <v>6.9009999999999998</v>
      </c>
      <c r="I506" s="443" t="s">
        <v>166</v>
      </c>
      <c r="J506" s="277">
        <v>642652.5</v>
      </c>
      <c r="K506" s="277">
        <v>600000</v>
      </c>
      <c r="L506" s="277">
        <v>599963.07999999996</v>
      </c>
      <c r="M506" s="298">
        <v>1</v>
      </c>
    </row>
    <row r="507" spans="2:13" s="89" customFormat="1" ht="28.5" x14ac:dyDescent="0.8">
      <c r="B507" s="297" t="s">
        <v>262</v>
      </c>
      <c r="C507" s="442" t="s">
        <v>165</v>
      </c>
      <c r="D507" s="274">
        <v>100.00749999999999</v>
      </c>
      <c r="E507" s="274">
        <v>7.05</v>
      </c>
      <c r="F507" s="274" t="s">
        <v>520</v>
      </c>
      <c r="G507" s="274">
        <v>6.75</v>
      </c>
      <c r="H507" s="274">
        <v>6.883</v>
      </c>
      <c r="I507" s="443" t="s">
        <v>166</v>
      </c>
      <c r="J507" s="277">
        <v>535543.75</v>
      </c>
      <c r="K507" s="277">
        <v>500000</v>
      </c>
      <c r="L507" s="277">
        <v>500037.37</v>
      </c>
      <c r="M507" s="298">
        <v>1</v>
      </c>
    </row>
    <row r="508" spans="2:13" s="89" customFormat="1" ht="28.5" x14ac:dyDescent="0.8">
      <c r="B508" s="297" t="s">
        <v>262</v>
      </c>
      <c r="C508" s="442" t="s">
        <v>165</v>
      </c>
      <c r="D508" s="274">
        <v>100</v>
      </c>
      <c r="E508" s="274">
        <v>6.8</v>
      </c>
      <c r="F508" s="274" t="s">
        <v>177</v>
      </c>
      <c r="G508" s="274">
        <v>6.8</v>
      </c>
      <c r="H508" s="274">
        <v>6.9139999999999997</v>
      </c>
      <c r="I508" s="443" t="s">
        <v>166</v>
      </c>
      <c r="J508" s="277">
        <v>3102566.67</v>
      </c>
      <c r="K508" s="277">
        <v>3000000</v>
      </c>
      <c r="L508" s="277">
        <v>3000000</v>
      </c>
      <c r="M508" s="298">
        <v>3</v>
      </c>
    </row>
    <row r="509" spans="2:13" s="89" customFormat="1" ht="28.5" x14ac:dyDescent="0.8">
      <c r="B509" s="297" t="s">
        <v>262</v>
      </c>
      <c r="C509" s="442" t="s">
        <v>165</v>
      </c>
      <c r="D509" s="274">
        <v>100</v>
      </c>
      <c r="E509" s="274">
        <v>6.9</v>
      </c>
      <c r="F509" s="274" t="s">
        <v>283</v>
      </c>
      <c r="G509" s="274">
        <v>6.9</v>
      </c>
      <c r="H509" s="274">
        <v>7.016</v>
      </c>
      <c r="I509" s="443" t="s">
        <v>166</v>
      </c>
      <c r="J509" s="277">
        <v>1035075</v>
      </c>
      <c r="K509" s="277">
        <v>1000000</v>
      </c>
      <c r="L509" s="277">
        <v>1000000</v>
      </c>
      <c r="M509" s="298">
        <v>1</v>
      </c>
    </row>
    <row r="510" spans="2:13" s="89" customFormat="1" ht="28.5" x14ac:dyDescent="0.8">
      <c r="B510" s="297" t="s">
        <v>262</v>
      </c>
      <c r="C510" s="442" t="s">
        <v>165</v>
      </c>
      <c r="D510" s="274">
        <v>100</v>
      </c>
      <c r="E510" s="274">
        <v>7</v>
      </c>
      <c r="F510" s="274" t="s">
        <v>177</v>
      </c>
      <c r="G510" s="274">
        <v>7</v>
      </c>
      <c r="H510" s="274">
        <v>7.1209999999999996</v>
      </c>
      <c r="I510" s="443" t="s">
        <v>166</v>
      </c>
      <c r="J510" s="277">
        <v>207038.89</v>
      </c>
      <c r="K510" s="277">
        <v>200000</v>
      </c>
      <c r="L510" s="277">
        <v>200000</v>
      </c>
      <c r="M510" s="298">
        <v>1</v>
      </c>
    </row>
    <row r="511" spans="2:13" s="89" customFormat="1" ht="28.5" x14ac:dyDescent="0.8">
      <c r="B511" s="297" t="s">
        <v>262</v>
      </c>
      <c r="C511" s="442" t="s">
        <v>165</v>
      </c>
      <c r="D511" s="274">
        <v>100</v>
      </c>
      <c r="E511" s="274">
        <v>7</v>
      </c>
      <c r="F511" s="274" t="s">
        <v>178</v>
      </c>
      <c r="G511" s="274">
        <v>7</v>
      </c>
      <c r="H511" s="274">
        <v>7.1209999999999996</v>
      </c>
      <c r="I511" s="443" t="s">
        <v>166</v>
      </c>
      <c r="J511" s="277">
        <v>207077.78</v>
      </c>
      <c r="K511" s="277">
        <v>200000</v>
      </c>
      <c r="L511" s="277">
        <v>200000</v>
      </c>
      <c r="M511" s="298">
        <v>1</v>
      </c>
    </row>
    <row r="512" spans="2:13" s="89" customFormat="1" ht="28.5" x14ac:dyDescent="0.8">
      <c r="B512" s="297" t="s">
        <v>262</v>
      </c>
      <c r="C512" s="442" t="s">
        <v>165</v>
      </c>
      <c r="D512" s="274">
        <v>100.05929999999999</v>
      </c>
      <c r="E512" s="274">
        <v>7.5</v>
      </c>
      <c r="F512" s="274" t="s">
        <v>359</v>
      </c>
      <c r="G512" s="274">
        <v>7.25</v>
      </c>
      <c r="H512" s="274">
        <v>7.3260000000000005</v>
      </c>
      <c r="I512" s="443" t="s">
        <v>166</v>
      </c>
      <c r="J512" s="277">
        <v>3225625</v>
      </c>
      <c r="K512" s="277">
        <v>3000000</v>
      </c>
      <c r="L512" s="277">
        <v>3001779.78</v>
      </c>
      <c r="M512" s="298">
        <v>1</v>
      </c>
    </row>
    <row r="513" spans="2:13" s="89" customFormat="1" ht="28.5" x14ac:dyDescent="0.8">
      <c r="B513" s="297" t="s">
        <v>262</v>
      </c>
      <c r="C513" s="442" t="s">
        <v>165</v>
      </c>
      <c r="D513" s="274">
        <v>100.06100000000001</v>
      </c>
      <c r="E513" s="274">
        <v>7.5</v>
      </c>
      <c r="F513" s="274" t="s">
        <v>565</v>
      </c>
      <c r="G513" s="274">
        <v>7.25</v>
      </c>
      <c r="H513" s="274">
        <v>7.3239999999999998</v>
      </c>
      <c r="I513" s="443" t="s">
        <v>166</v>
      </c>
      <c r="J513" s="277">
        <v>3226875</v>
      </c>
      <c r="K513" s="277">
        <v>3000000</v>
      </c>
      <c r="L513" s="277">
        <v>3001830.52</v>
      </c>
      <c r="M513" s="298">
        <v>2</v>
      </c>
    </row>
    <row r="514" spans="2:13" s="89" customFormat="1" ht="28.5" x14ac:dyDescent="0.8">
      <c r="B514" s="297" t="s">
        <v>262</v>
      </c>
      <c r="C514" s="442" t="s">
        <v>165</v>
      </c>
      <c r="D514" s="274">
        <v>100</v>
      </c>
      <c r="E514" s="274">
        <v>8</v>
      </c>
      <c r="F514" s="274" t="s">
        <v>566</v>
      </c>
      <c r="G514" s="274">
        <v>8</v>
      </c>
      <c r="H514" s="274">
        <v>7.9979999999999993</v>
      </c>
      <c r="I514" s="443" t="s">
        <v>166</v>
      </c>
      <c r="J514" s="277">
        <v>1123662.22</v>
      </c>
      <c r="K514" s="277">
        <v>1040000</v>
      </c>
      <c r="L514" s="277">
        <v>1040000</v>
      </c>
      <c r="M514" s="298">
        <v>1</v>
      </c>
    </row>
    <row r="515" spans="2:13" s="89" customFormat="1" ht="28.5" x14ac:dyDescent="0.8">
      <c r="B515" s="297" t="s">
        <v>262</v>
      </c>
      <c r="C515" s="442" t="s">
        <v>165</v>
      </c>
      <c r="D515" s="274">
        <v>100</v>
      </c>
      <c r="E515" s="274">
        <v>8</v>
      </c>
      <c r="F515" s="274" t="s">
        <v>282</v>
      </c>
      <c r="G515" s="274">
        <v>8</v>
      </c>
      <c r="H515" s="274">
        <v>7.9969999999999999</v>
      </c>
      <c r="I515" s="443" t="s">
        <v>166</v>
      </c>
      <c r="J515" s="277">
        <v>1826326.67</v>
      </c>
      <c r="K515" s="277">
        <v>1690000</v>
      </c>
      <c r="L515" s="277">
        <v>1690000</v>
      </c>
      <c r="M515" s="298">
        <v>1</v>
      </c>
    </row>
    <row r="516" spans="2:13" s="88" customFormat="1" ht="28.5" x14ac:dyDescent="0.8">
      <c r="B516" s="295" t="s">
        <v>170</v>
      </c>
      <c r="C516" s="454"/>
      <c r="D516" s="455"/>
      <c r="E516" s="455"/>
      <c r="F516" s="455"/>
      <c r="G516" s="455"/>
      <c r="H516" s="455"/>
      <c r="I516" s="456"/>
      <c r="J516" s="457">
        <v>66572785.750000007</v>
      </c>
      <c r="K516" s="457">
        <v>64635000</v>
      </c>
      <c r="L516" s="457">
        <v>64638610.75</v>
      </c>
      <c r="M516" s="296">
        <v>21</v>
      </c>
    </row>
    <row r="517" spans="2:13" s="88" customFormat="1" ht="28.5" x14ac:dyDescent="0.8">
      <c r="B517" s="295" t="s">
        <v>218</v>
      </c>
      <c r="C517" s="454"/>
      <c r="D517" s="455"/>
      <c r="E517" s="455"/>
      <c r="F517" s="455"/>
      <c r="G517" s="455"/>
      <c r="H517" s="455"/>
      <c r="I517" s="456"/>
      <c r="J517" s="457"/>
      <c r="K517" s="457"/>
      <c r="L517" s="457"/>
      <c r="M517" s="296"/>
    </row>
    <row r="518" spans="2:13" s="89" customFormat="1" ht="28.5" x14ac:dyDescent="0.8">
      <c r="B518" s="297" t="s">
        <v>199</v>
      </c>
      <c r="C518" s="442" t="s">
        <v>165</v>
      </c>
      <c r="D518" s="274">
        <v>100</v>
      </c>
      <c r="E518" s="274">
        <v>2.7315999999999998</v>
      </c>
      <c r="F518" s="274" t="s">
        <v>178</v>
      </c>
      <c r="G518" s="274">
        <v>2.7315999999999998</v>
      </c>
      <c r="H518" s="274">
        <v>2.75</v>
      </c>
      <c r="I518" s="443" t="s">
        <v>166</v>
      </c>
      <c r="J518" s="277">
        <v>1520714.63</v>
      </c>
      <c r="K518" s="277">
        <v>1500000</v>
      </c>
      <c r="L518" s="277">
        <v>1500000</v>
      </c>
      <c r="M518" s="298">
        <v>1</v>
      </c>
    </row>
    <row r="519" spans="2:13" s="89" customFormat="1" ht="28.5" x14ac:dyDescent="0.8">
      <c r="B519" s="297" t="s">
        <v>199</v>
      </c>
      <c r="C519" s="442" t="s">
        <v>165</v>
      </c>
      <c r="D519" s="274">
        <v>100</v>
      </c>
      <c r="E519" s="274">
        <v>8</v>
      </c>
      <c r="F519" s="274" t="s">
        <v>567</v>
      </c>
      <c r="G519" s="274">
        <v>8</v>
      </c>
      <c r="H519" s="274">
        <v>8.2259999999999991</v>
      </c>
      <c r="I519" s="443" t="s">
        <v>166</v>
      </c>
      <c r="J519" s="277">
        <v>153600</v>
      </c>
      <c r="K519" s="277">
        <v>150000</v>
      </c>
      <c r="L519" s="277">
        <v>150000</v>
      </c>
      <c r="M519" s="298">
        <v>1</v>
      </c>
    </row>
    <row r="520" spans="2:13" s="89" customFormat="1" ht="28.5" x14ac:dyDescent="0.8">
      <c r="B520" s="297" t="s">
        <v>164</v>
      </c>
      <c r="C520" s="442" t="s">
        <v>165</v>
      </c>
      <c r="D520" s="274">
        <v>100</v>
      </c>
      <c r="E520" s="274">
        <v>2.4769999999999999</v>
      </c>
      <c r="F520" s="274" t="s">
        <v>176</v>
      </c>
      <c r="G520" s="274">
        <v>2.4769999999999999</v>
      </c>
      <c r="H520" s="274">
        <v>2.5</v>
      </c>
      <c r="I520" s="443" t="s">
        <v>166</v>
      </c>
      <c r="J520" s="277">
        <v>3018783.92</v>
      </c>
      <c r="K520" s="277">
        <v>3000000</v>
      </c>
      <c r="L520" s="277">
        <v>3000000</v>
      </c>
      <c r="M520" s="298">
        <v>1</v>
      </c>
    </row>
    <row r="521" spans="2:13" s="89" customFormat="1" ht="28.5" x14ac:dyDescent="0.8">
      <c r="B521" s="297" t="s">
        <v>164</v>
      </c>
      <c r="C521" s="442" t="s">
        <v>165</v>
      </c>
      <c r="D521" s="274">
        <v>100</v>
      </c>
      <c r="E521" s="274">
        <v>7.7</v>
      </c>
      <c r="F521" s="274" t="s">
        <v>177</v>
      </c>
      <c r="G521" s="274">
        <v>7.7</v>
      </c>
      <c r="H521" s="274">
        <v>7.8469999999999995</v>
      </c>
      <c r="I521" s="443" t="s">
        <v>166</v>
      </c>
      <c r="J521" s="277">
        <v>2181299.17</v>
      </c>
      <c r="K521" s="277">
        <v>2100000</v>
      </c>
      <c r="L521" s="277">
        <v>2100000</v>
      </c>
      <c r="M521" s="298">
        <v>1</v>
      </c>
    </row>
    <row r="522" spans="2:13" s="89" customFormat="1" ht="28.5" x14ac:dyDescent="0.8">
      <c r="B522" s="297" t="s">
        <v>164</v>
      </c>
      <c r="C522" s="442" t="s">
        <v>165</v>
      </c>
      <c r="D522" s="274">
        <v>100</v>
      </c>
      <c r="E522" s="274">
        <v>8</v>
      </c>
      <c r="F522" s="274" t="s">
        <v>568</v>
      </c>
      <c r="G522" s="274">
        <v>8</v>
      </c>
      <c r="H522" s="274">
        <v>8.1950000000000003</v>
      </c>
      <c r="I522" s="443" t="s">
        <v>166</v>
      </c>
      <c r="J522" s="277">
        <v>1031333.33</v>
      </c>
      <c r="K522" s="277">
        <v>1000000</v>
      </c>
      <c r="L522" s="277">
        <v>1000000</v>
      </c>
      <c r="M522" s="298">
        <v>1</v>
      </c>
    </row>
    <row r="523" spans="2:13" s="89" customFormat="1" ht="28.5" x14ac:dyDescent="0.8">
      <c r="B523" s="297" t="s">
        <v>164</v>
      </c>
      <c r="C523" s="442" t="s">
        <v>165</v>
      </c>
      <c r="D523" s="274">
        <v>100</v>
      </c>
      <c r="E523" s="274">
        <v>8.3000000000000007</v>
      </c>
      <c r="F523" s="274" t="s">
        <v>558</v>
      </c>
      <c r="G523" s="274">
        <v>8.3000000000000007</v>
      </c>
      <c r="H523" s="274">
        <v>8.4489999999999998</v>
      </c>
      <c r="I523" s="443" t="s">
        <v>166</v>
      </c>
      <c r="J523" s="277">
        <v>1046802.78</v>
      </c>
      <c r="K523" s="277">
        <v>1000000</v>
      </c>
      <c r="L523" s="277">
        <v>1000000</v>
      </c>
      <c r="M523" s="298">
        <v>1</v>
      </c>
    </row>
    <row r="524" spans="2:13" s="89" customFormat="1" ht="28.5" x14ac:dyDescent="0.8">
      <c r="B524" s="297" t="s">
        <v>167</v>
      </c>
      <c r="C524" s="442" t="s">
        <v>165</v>
      </c>
      <c r="D524" s="274">
        <v>100</v>
      </c>
      <c r="E524" s="274">
        <v>2.7403</v>
      </c>
      <c r="F524" s="274" t="s">
        <v>294</v>
      </c>
      <c r="G524" s="274">
        <v>2.7403</v>
      </c>
      <c r="H524" s="274">
        <v>2.7490000000000001</v>
      </c>
      <c r="I524" s="443" t="s">
        <v>166</v>
      </c>
      <c r="J524" s="277">
        <v>15304858.380000001</v>
      </c>
      <c r="K524" s="277">
        <v>15000000</v>
      </c>
      <c r="L524" s="277">
        <v>15000000</v>
      </c>
      <c r="M524" s="298">
        <v>1</v>
      </c>
    </row>
    <row r="525" spans="2:13" s="89" customFormat="1" ht="28.5" x14ac:dyDescent="0.8">
      <c r="B525" s="297" t="s">
        <v>167</v>
      </c>
      <c r="C525" s="442" t="s">
        <v>165</v>
      </c>
      <c r="D525" s="274">
        <v>100</v>
      </c>
      <c r="E525" s="274">
        <v>7.7</v>
      </c>
      <c r="F525" s="274" t="s">
        <v>177</v>
      </c>
      <c r="G525" s="274">
        <v>7.7</v>
      </c>
      <c r="H525" s="274">
        <v>7.8469999999999995</v>
      </c>
      <c r="I525" s="443" t="s">
        <v>166</v>
      </c>
      <c r="J525" s="277">
        <v>7270997.2199999997</v>
      </c>
      <c r="K525" s="277">
        <v>7000000</v>
      </c>
      <c r="L525" s="277">
        <v>7000000</v>
      </c>
      <c r="M525" s="298">
        <v>1</v>
      </c>
    </row>
    <row r="526" spans="2:13" s="89" customFormat="1" ht="28.5" x14ac:dyDescent="0.8">
      <c r="B526" s="297" t="s">
        <v>183</v>
      </c>
      <c r="C526" s="442" t="s">
        <v>165</v>
      </c>
      <c r="D526" s="274">
        <v>100</v>
      </c>
      <c r="E526" s="274">
        <v>7.5</v>
      </c>
      <c r="F526" s="274" t="s">
        <v>313</v>
      </c>
      <c r="G526" s="274">
        <v>7.5</v>
      </c>
      <c r="H526" s="274">
        <v>7.7240000000000002</v>
      </c>
      <c r="I526" s="443" t="s">
        <v>166</v>
      </c>
      <c r="J526" s="277">
        <v>1524062.5</v>
      </c>
      <c r="K526" s="277">
        <v>1500000</v>
      </c>
      <c r="L526" s="277">
        <v>1500000</v>
      </c>
      <c r="M526" s="298">
        <v>1</v>
      </c>
    </row>
    <row r="527" spans="2:13" s="89" customFormat="1" ht="28.5" x14ac:dyDescent="0.8">
      <c r="B527" s="297" t="s">
        <v>183</v>
      </c>
      <c r="C527" s="442" t="s">
        <v>165</v>
      </c>
      <c r="D527" s="274">
        <v>100.2987</v>
      </c>
      <c r="E527" s="274">
        <v>8.5</v>
      </c>
      <c r="F527" s="274" t="s">
        <v>569</v>
      </c>
      <c r="G527" s="274">
        <v>7.75</v>
      </c>
      <c r="H527" s="274">
        <v>7.8609999999999998</v>
      </c>
      <c r="I527" s="443" t="s">
        <v>166</v>
      </c>
      <c r="J527" s="277">
        <v>217047.22</v>
      </c>
      <c r="K527" s="277">
        <v>200000</v>
      </c>
      <c r="L527" s="277">
        <v>200597.48</v>
      </c>
      <c r="M527" s="298">
        <v>1</v>
      </c>
    </row>
    <row r="528" spans="2:13" s="89" customFormat="1" ht="28.5" x14ac:dyDescent="0.8">
      <c r="B528" s="297" t="s">
        <v>183</v>
      </c>
      <c r="C528" s="442" t="s">
        <v>165</v>
      </c>
      <c r="D528" s="274">
        <v>100</v>
      </c>
      <c r="E528" s="274">
        <v>7.9</v>
      </c>
      <c r="F528" s="274" t="s">
        <v>177</v>
      </c>
      <c r="G528" s="274">
        <v>7.9</v>
      </c>
      <c r="H528" s="274">
        <v>8.0549999999999997</v>
      </c>
      <c r="I528" s="443" t="s">
        <v>166</v>
      </c>
      <c r="J528" s="277">
        <v>4054905.83</v>
      </c>
      <c r="K528" s="277">
        <v>3900000</v>
      </c>
      <c r="L528" s="277">
        <v>3900000</v>
      </c>
      <c r="M528" s="298">
        <v>1</v>
      </c>
    </row>
    <row r="529" spans="2:13" s="89" customFormat="1" ht="28.5" x14ac:dyDescent="0.8">
      <c r="B529" s="297" t="s">
        <v>183</v>
      </c>
      <c r="C529" s="442" t="s">
        <v>165</v>
      </c>
      <c r="D529" s="274">
        <v>100</v>
      </c>
      <c r="E529" s="274">
        <v>8.25</v>
      </c>
      <c r="F529" s="274" t="s">
        <v>558</v>
      </c>
      <c r="G529" s="274">
        <v>8.25</v>
      </c>
      <c r="H529" s="274">
        <v>8.3970000000000002</v>
      </c>
      <c r="I529" s="443" t="s">
        <v>166</v>
      </c>
      <c r="J529" s="277">
        <v>3139562.5</v>
      </c>
      <c r="K529" s="277">
        <v>3000000</v>
      </c>
      <c r="L529" s="277">
        <v>3000000</v>
      </c>
      <c r="M529" s="298">
        <v>1</v>
      </c>
    </row>
    <row r="530" spans="2:13" s="89" customFormat="1" ht="28.5" x14ac:dyDescent="0.8">
      <c r="B530" s="297" t="s">
        <v>183</v>
      </c>
      <c r="C530" s="442" t="s">
        <v>165</v>
      </c>
      <c r="D530" s="274">
        <v>100</v>
      </c>
      <c r="E530" s="274">
        <v>8.5</v>
      </c>
      <c r="F530" s="274" t="s">
        <v>315</v>
      </c>
      <c r="G530" s="274">
        <v>8.5</v>
      </c>
      <c r="H530" s="274">
        <v>8.4989999999999988</v>
      </c>
      <c r="I530" s="443" t="s">
        <v>166</v>
      </c>
      <c r="J530" s="277">
        <v>514401.92</v>
      </c>
      <c r="K530" s="277">
        <v>474000</v>
      </c>
      <c r="L530" s="277">
        <v>474000</v>
      </c>
      <c r="M530" s="298">
        <v>1</v>
      </c>
    </row>
    <row r="531" spans="2:13" s="89" customFormat="1" ht="28.5" x14ac:dyDescent="0.8">
      <c r="B531" s="297" t="s">
        <v>183</v>
      </c>
      <c r="C531" s="442" t="s">
        <v>165</v>
      </c>
      <c r="D531" s="274">
        <v>100</v>
      </c>
      <c r="E531" s="274">
        <v>8.5</v>
      </c>
      <c r="F531" s="274" t="s">
        <v>215</v>
      </c>
      <c r="G531" s="274">
        <v>8.5</v>
      </c>
      <c r="H531" s="274">
        <v>8.4959999999999987</v>
      </c>
      <c r="I531" s="443" t="s">
        <v>166</v>
      </c>
      <c r="J531" s="277">
        <v>542972.22</v>
      </c>
      <c r="K531" s="277">
        <v>500000</v>
      </c>
      <c r="L531" s="277">
        <v>500000</v>
      </c>
      <c r="M531" s="298">
        <v>1</v>
      </c>
    </row>
    <row r="532" spans="2:13" s="89" customFormat="1" ht="28.5" x14ac:dyDescent="0.8">
      <c r="B532" s="297" t="s">
        <v>285</v>
      </c>
      <c r="C532" s="442" t="s">
        <v>165</v>
      </c>
      <c r="D532" s="274">
        <v>100</v>
      </c>
      <c r="E532" s="274">
        <v>2.7315999999999998</v>
      </c>
      <c r="F532" s="274" t="s">
        <v>178</v>
      </c>
      <c r="G532" s="274">
        <v>2.7315999999999998</v>
      </c>
      <c r="H532" s="274">
        <v>2.75</v>
      </c>
      <c r="I532" s="443" t="s">
        <v>166</v>
      </c>
      <c r="J532" s="277">
        <v>2027619.51</v>
      </c>
      <c r="K532" s="277">
        <v>2000000</v>
      </c>
      <c r="L532" s="277">
        <v>2000000</v>
      </c>
      <c r="M532" s="298">
        <v>1</v>
      </c>
    </row>
    <row r="533" spans="2:13" s="89" customFormat="1" ht="28.5" x14ac:dyDescent="0.8">
      <c r="B533" s="297" t="s">
        <v>169</v>
      </c>
      <c r="C533" s="442" t="s">
        <v>165</v>
      </c>
      <c r="D533" s="274">
        <v>100</v>
      </c>
      <c r="E533" s="274">
        <v>2.7315999999999998</v>
      </c>
      <c r="F533" s="274" t="s">
        <v>178</v>
      </c>
      <c r="G533" s="274">
        <v>2.7315999999999998</v>
      </c>
      <c r="H533" s="274">
        <v>2.75</v>
      </c>
      <c r="I533" s="443" t="s">
        <v>166</v>
      </c>
      <c r="J533" s="277">
        <v>4055239.02</v>
      </c>
      <c r="K533" s="277">
        <v>4000000</v>
      </c>
      <c r="L533" s="277">
        <v>4000000</v>
      </c>
      <c r="M533" s="298">
        <v>1</v>
      </c>
    </row>
    <row r="534" spans="2:13" s="89" customFormat="1" ht="28.5" x14ac:dyDescent="0.8">
      <c r="B534" s="297" t="s">
        <v>169</v>
      </c>
      <c r="C534" s="442" t="s">
        <v>165</v>
      </c>
      <c r="D534" s="274">
        <v>100.07299999999999</v>
      </c>
      <c r="E534" s="274">
        <v>6.5</v>
      </c>
      <c r="F534" s="274" t="s">
        <v>527</v>
      </c>
      <c r="G534" s="274">
        <v>6</v>
      </c>
      <c r="H534" s="274">
        <v>6.1509999999999998</v>
      </c>
      <c r="I534" s="443" t="s">
        <v>166</v>
      </c>
      <c r="J534" s="277">
        <v>510923.62</v>
      </c>
      <c r="K534" s="277">
        <v>500000</v>
      </c>
      <c r="L534" s="277">
        <v>500364.84</v>
      </c>
      <c r="M534" s="298">
        <v>1</v>
      </c>
    </row>
    <row r="535" spans="2:13" s="89" customFormat="1" ht="28.5" x14ac:dyDescent="0.8">
      <c r="B535" s="297" t="s">
        <v>169</v>
      </c>
      <c r="C535" s="442" t="s">
        <v>165</v>
      </c>
      <c r="D535" s="274">
        <v>100.07429999999999</v>
      </c>
      <c r="E535" s="274">
        <v>6.5</v>
      </c>
      <c r="F535" s="274" t="s">
        <v>570</v>
      </c>
      <c r="G535" s="274">
        <v>6</v>
      </c>
      <c r="H535" s="274">
        <v>6.15</v>
      </c>
      <c r="I535" s="443" t="s">
        <v>166</v>
      </c>
      <c r="J535" s="277">
        <v>510923.62</v>
      </c>
      <c r="K535" s="277">
        <v>500000</v>
      </c>
      <c r="L535" s="277">
        <v>500371.68</v>
      </c>
      <c r="M535" s="298">
        <v>1</v>
      </c>
    </row>
    <row r="536" spans="2:13" s="89" customFormat="1" ht="28.5" x14ac:dyDescent="0.8">
      <c r="B536" s="297" t="s">
        <v>219</v>
      </c>
      <c r="C536" s="442" t="s">
        <v>165</v>
      </c>
      <c r="D536" s="274">
        <v>100</v>
      </c>
      <c r="E536" s="274">
        <v>2.7403</v>
      </c>
      <c r="F536" s="274" t="s">
        <v>294</v>
      </c>
      <c r="G536" s="274">
        <v>2.7403</v>
      </c>
      <c r="H536" s="274">
        <v>2.7490000000000001</v>
      </c>
      <c r="I536" s="443" t="s">
        <v>166</v>
      </c>
      <c r="J536" s="277">
        <v>20406477.829999998</v>
      </c>
      <c r="K536" s="277">
        <v>20000000</v>
      </c>
      <c r="L536" s="277">
        <v>20000000</v>
      </c>
      <c r="M536" s="298">
        <v>1</v>
      </c>
    </row>
    <row r="537" spans="2:13" s="89" customFormat="1" ht="28.5" x14ac:dyDescent="0.8">
      <c r="B537" s="297" t="s">
        <v>219</v>
      </c>
      <c r="C537" s="442" t="s">
        <v>165</v>
      </c>
      <c r="D537" s="274">
        <v>100</v>
      </c>
      <c r="E537" s="274">
        <v>2.7408999999999999</v>
      </c>
      <c r="F537" s="274" t="s">
        <v>344</v>
      </c>
      <c r="G537" s="274">
        <v>2.7408999999999999</v>
      </c>
      <c r="H537" s="274">
        <v>2.7490000000000001</v>
      </c>
      <c r="I537" s="443" t="s">
        <v>166</v>
      </c>
      <c r="J537" s="277">
        <v>25519628.960000001</v>
      </c>
      <c r="K537" s="277">
        <v>25000000</v>
      </c>
      <c r="L537" s="277">
        <v>25000000</v>
      </c>
      <c r="M537" s="298">
        <v>1</v>
      </c>
    </row>
    <row r="538" spans="2:13" s="89" customFormat="1" ht="28.5" x14ac:dyDescent="0.8">
      <c r="B538" s="297" t="s">
        <v>219</v>
      </c>
      <c r="C538" s="442" t="s">
        <v>165</v>
      </c>
      <c r="D538" s="274">
        <v>100</v>
      </c>
      <c r="E538" s="274">
        <v>2.7444999999999999</v>
      </c>
      <c r="F538" s="274" t="s">
        <v>571</v>
      </c>
      <c r="G538" s="274">
        <v>2.7444999999999999</v>
      </c>
      <c r="H538" s="274">
        <v>2.7490000000000001</v>
      </c>
      <c r="I538" s="443" t="s">
        <v>166</v>
      </c>
      <c r="J538" s="277">
        <v>15352210.83</v>
      </c>
      <c r="K538" s="277">
        <v>15000000</v>
      </c>
      <c r="L538" s="277">
        <v>15000000</v>
      </c>
      <c r="M538" s="298">
        <v>1</v>
      </c>
    </row>
    <row r="539" spans="2:13" s="89" customFormat="1" ht="28.5" x14ac:dyDescent="0.8">
      <c r="B539" s="297" t="s">
        <v>219</v>
      </c>
      <c r="C539" s="442" t="s">
        <v>165</v>
      </c>
      <c r="D539" s="274">
        <v>100.9204</v>
      </c>
      <c r="E539" s="274">
        <v>8.8000000000000007</v>
      </c>
      <c r="F539" s="274" t="s">
        <v>572</v>
      </c>
      <c r="G539" s="274">
        <v>7.75</v>
      </c>
      <c r="H539" s="274">
        <v>7.7590000000000003</v>
      </c>
      <c r="I539" s="443" t="s">
        <v>166</v>
      </c>
      <c r="J539" s="277">
        <v>3265955.56</v>
      </c>
      <c r="K539" s="277">
        <v>3000000</v>
      </c>
      <c r="L539" s="277">
        <v>3027578.16</v>
      </c>
      <c r="M539" s="298">
        <v>2</v>
      </c>
    </row>
    <row r="540" spans="2:13" s="89" customFormat="1" ht="28.5" x14ac:dyDescent="0.8">
      <c r="B540" s="297" t="s">
        <v>219</v>
      </c>
      <c r="C540" s="442" t="s">
        <v>165</v>
      </c>
      <c r="D540" s="274">
        <v>100</v>
      </c>
      <c r="E540" s="274">
        <v>8</v>
      </c>
      <c r="F540" s="274" t="s">
        <v>180</v>
      </c>
      <c r="G540" s="274">
        <v>8</v>
      </c>
      <c r="H540" s="274">
        <v>8.16</v>
      </c>
      <c r="I540" s="443" t="s">
        <v>166</v>
      </c>
      <c r="J540" s="277">
        <v>208000</v>
      </c>
      <c r="K540" s="277">
        <v>200000</v>
      </c>
      <c r="L540" s="277">
        <v>200000</v>
      </c>
      <c r="M540" s="298">
        <v>1</v>
      </c>
    </row>
    <row r="541" spans="2:13" s="89" customFormat="1" ht="28.5" x14ac:dyDescent="0.8">
      <c r="B541" s="297" t="s">
        <v>219</v>
      </c>
      <c r="C541" s="442" t="s">
        <v>165</v>
      </c>
      <c r="D541" s="274">
        <v>99.967699999999994</v>
      </c>
      <c r="E541" s="274">
        <v>8.5</v>
      </c>
      <c r="F541" s="274" t="s">
        <v>573</v>
      </c>
      <c r="G541" s="274">
        <v>8.3000000000000007</v>
      </c>
      <c r="H541" s="274">
        <v>8.4209999999999994</v>
      </c>
      <c r="I541" s="443" t="s">
        <v>166</v>
      </c>
      <c r="J541" s="277">
        <v>2170472.2400000002</v>
      </c>
      <c r="K541" s="277">
        <v>2000000</v>
      </c>
      <c r="L541" s="277">
        <v>1999353.96</v>
      </c>
      <c r="M541" s="298">
        <v>1</v>
      </c>
    </row>
    <row r="542" spans="2:13" s="89" customFormat="1" ht="28.5" x14ac:dyDescent="0.8">
      <c r="B542" s="297" t="s">
        <v>219</v>
      </c>
      <c r="C542" s="442" t="s">
        <v>165</v>
      </c>
      <c r="D542" s="274">
        <v>99.712299999999999</v>
      </c>
      <c r="E542" s="274">
        <v>7</v>
      </c>
      <c r="F542" s="274" t="s">
        <v>574</v>
      </c>
      <c r="G542" s="274">
        <v>9</v>
      </c>
      <c r="H542" s="274">
        <v>9.3529999999999998</v>
      </c>
      <c r="I542" s="443" t="s">
        <v>166</v>
      </c>
      <c r="J542" s="277">
        <v>678077.22</v>
      </c>
      <c r="K542" s="277">
        <v>670000</v>
      </c>
      <c r="L542" s="277">
        <v>668072.56999999995</v>
      </c>
      <c r="M542" s="298">
        <v>3</v>
      </c>
    </row>
    <row r="543" spans="2:13" s="89" customFormat="1" ht="28.5" x14ac:dyDescent="0.8">
      <c r="B543" s="297" t="s">
        <v>154</v>
      </c>
      <c r="C543" s="442" t="s">
        <v>165</v>
      </c>
      <c r="D543" s="274">
        <v>100</v>
      </c>
      <c r="E543" s="274">
        <v>2.7410000000000001</v>
      </c>
      <c r="F543" s="274" t="s">
        <v>307</v>
      </c>
      <c r="G543" s="274">
        <v>2.7410000000000001</v>
      </c>
      <c r="H543" s="274">
        <v>2.7490000000000001</v>
      </c>
      <c r="I543" s="443" t="s">
        <v>166</v>
      </c>
      <c r="J543" s="277">
        <v>15312930.83</v>
      </c>
      <c r="K543" s="277">
        <v>15000000</v>
      </c>
      <c r="L543" s="277">
        <v>15000000</v>
      </c>
      <c r="M543" s="298">
        <v>1</v>
      </c>
    </row>
    <row r="544" spans="2:13" s="89" customFormat="1" ht="28.5" x14ac:dyDescent="0.8">
      <c r="B544" s="297" t="s">
        <v>154</v>
      </c>
      <c r="C544" s="442" t="s">
        <v>165</v>
      </c>
      <c r="D544" s="274">
        <v>100</v>
      </c>
      <c r="E544" s="274">
        <v>7.5</v>
      </c>
      <c r="F544" s="274" t="s">
        <v>313</v>
      </c>
      <c r="G544" s="274">
        <v>7.5</v>
      </c>
      <c r="H544" s="274">
        <v>7.7240000000000002</v>
      </c>
      <c r="I544" s="443" t="s">
        <v>166</v>
      </c>
      <c r="J544" s="277">
        <v>1524062.5</v>
      </c>
      <c r="K544" s="277">
        <v>1500000</v>
      </c>
      <c r="L544" s="277">
        <v>1500000</v>
      </c>
      <c r="M544" s="298">
        <v>1</v>
      </c>
    </row>
    <row r="545" spans="2:13" s="89" customFormat="1" ht="28.5" x14ac:dyDescent="0.8">
      <c r="B545" s="297" t="s">
        <v>154</v>
      </c>
      <c r="C545" s="442" t="s">
        <v>165</v>
      </c>
      <c r="D545" s="274">
        <v>100</v>
      </c>
      <c r="E545" s="274">
        <v>8.25</v>
      </c>
      <c r="F545" s="274" t="s">
        <v>558</v>
      </c>
      <c r="G545" s="274">
        <v>8.25</v>
      </c>
      <c r="H545" s="274">
        <v>8.3970000000000002</v>
      </c>
      <c r="I545" s="443" t="s">
        <v>166</v>
      </c>
      <c r="J545" s="277">
        <v>3139562.5</v>
      </c>
      <c r="K545" s="277">
        <v>3000000</v>
      </c>
      <c r="L545" s="277">
        <v>3000000</v>
      </c>
      <c r="M545" s="298">
        <v>1</v>
      </c>
    </row>
    <row r="546" spans="2:13" s="89" customFormat="1" ht="28.5" x14ac:dyDescent="0.8">
      <c r="B546" s="297" t="s">
        <v>575</v>
      </c>
      <c r="C546" s="442" t="s">
        <v>165</v>
      </c>
      <c r="D546" s="274">
        <v>100.7265</v>
      </c>
      <c r="E546" s="274">
        <v>8.75</v>
      </c>
      <c r="F546" s="274" t="s">
        <v>576</v>
      </c>
      <c r="G546" s="274">
        <v>7.5</v>
      </c>
      <c r="H546" s="274">
        <v>7.577</v>
      </c>
      <c r="I546" s="443" t="s">
        <v>166</v>
      </c>
      <c r="J546" s="277">
        <v>1088472.2</v>
      </c>
      <c r="K546" s="277">
        <v>1000000</v>
      </c>
      <c r="L546" s="277">
        <v>1007265.05</v>
      </c>
      <c r="M546" s="298">
        <v>2</v>
      </c>
    </row>
    <row r="547" spans="2:13" s="89" customFormat="1" ht="28.5" x14ac:dyDescent="0.8">
      <c r="B547" s="297" t="s">
        <v>575</v>
      </c>
      <c r="C547" s="442" t="s">
        <v>165</v>
      </c>
      <c r="D547" s="274">
        <v>100.6349</v>
      </c>
      <c r="E547" s="274">
        <v>8.75</v>
      </c>
      <c r="F547" s="274" t="s">
        <v>577</v>
      </c>
      <c r="G547" s="274">
        <v>7.75</v>
      </c>
      <c r="H547" s="274">
        <v>7.8109999999999999</v>
      </c>
      <c r="I547" s="443" t="s">
        <v>166</v>
      </c>
      <c r="J547" s="277">
        <v>653083.31999999995</v>
      </c>
      <c r="K547" s="277">
        <v>600000</v>
      </c>
      <c r="L547" s="277">
        <v>603809.43000000005</v>
      </c>
      <c r="M547" s="298">
        <v>1</v>
      </c>
    </row>
    <row r="548" spans="2:13" s="89" customFormat="1" ht="28.5" x14ac:dyDescent="0.8">
      <c r="B548" s="297" t="s">
        <v>575</v>
      </c>
      <c r="C548" s="442" t="s">
        <v>165</v>
      </c>
      <c r="D548" s="274">
        <v>100</v>
      </c>
      <c r="E548" s="274">
        <v>8.25</v>
      </c>
      <c r="F548" s="274" t="s">
        <v>177</v>
      </c>
      <c r="G548" s="274">
        <v>8.25</v>
      </c>
      <c r="H548" s="274">
        <v>8.4190000000000005</v>
      </c>
      <c r="I548" s="443" t="s">
        <v>166</v>
      </c>
      <c r="J548" s="277">
        <v>2864067.71</v>
      </c>
      <c r="K548" s="277">
        <v>2750000</v>
      </c>
      <c r="L548" s="277">
        <v>2750000</v>
      </c>
      <c r="M548" s="298">
        <v>1</v>
      </c>
    </row>
    <row r="549" spans="2:13" s="89" customFormat="1" ht="28.5" x14ac:dyDescent="0.8">
      <c r="B549" s="297" t="s">
        <v>335</v>
      </c>
      <c r="C549" s="442" t="s">
        <v>165</v>
      </c>
      <c r="D549" s="274">
        <v>101.4979</v>
      </c>
      <c r="E549" s="274">
        <v>8.5</v>
      </c>
      <c r="F549" s="274" t="s">
        <v>538</v>
      </c>
      <c r="G549" s="274">
        <v>2.25</v>
      </c>
      <c r="H549" s="274">
        <v>2.2689999999999997</v>
      </c>
      <c r="I549" s="443" t="s">
        <v>166</v>
      </c>
      <c r="J549" s="277">
        <v>2571423.6</v>
      </c>
      <c r="K549" s="277">
        <v>2500000</v>
      </c>
      <c r="L549" s="277">
        <v>2537447.65</v>
      </c>
      <c r="M549" s="298">
        <v>1</v>
      </c>
    </row>
    <row r="550" spans="2:13" s="89" customFormat="1" ht="28.5" x14ac:dyDescent="0.8">
      <c r="B550" s="297" t="s">
        <v>335</v>
      </c>
      <c r="C550" s="442" t="s">
        <v>165</v>
      </c>
      <c r="D550" s="274">
        <v>100</v>
      </c>
      <c r="E550" s="274">
        <v>2.7315999999999998</v>
      </c>
      <c r="F550" s="274" t="s">
        <v>178</v>
      </c>
      <c r="G550" s="274">
        <v>2.7315999999999998</v>
      </c>
      <c r="H550" s="274">
        <v>2.75</v>
      </c>
      <c r="I550" s="443" t="s">
        <v>166</v>
      </c>
      <c r="J550" s="277">
        <v>2027619.51</v>
      </c>
      <c r="K550" s="277">
        <v>2000000</v>
      </c>
      <c r="L550" s="277">
        <v>2000000</v>
      </c>
      <c r="M550" s="298">
        <v>1</v>
      </c>
    </row>
    <row r="551" spans="2:13" s="89" customFormat="1" ht="28.5" x14ac:dyDescent="0.8">
      <c r="B551" s="297" t="s">
        <v>335</v>
      </c>
      <c r="C551" s="442" t="s">
        <v>165</v>
      </c>
      <c r="D551" s="274">
        <v>100</v>
      </c>
      <c r="E551" s="274">
        <v>2.7410000000000001</v>
      </c>
      <c r="F551" s="274" t="s">
        <v>307</v>
      </c>
      <c r="G551" s="274">
        <v>2.7410000000000001</v>
      </c>
      <c r="H551" s="274">
        <v>2.7490000000000001</v>
      </c>
      <c r="I551" s="443" t="s">
        <v>166</v>
      </c>
      <c r="J551" s="277">
        <v>2041724.11</v>
      </c>
      <c r="K551" s="277">
        <v>2000000</v>
      </c>
      <c r="L551" s="277">
        <v>2000000</v>
      </c>
      <c r="M551" s="298">
        <v>1</v>
      </c>
    </row>
    <row r="552" spans="2:13" s="89" customFormat="1" ht="28.5" x14ac:dyDescent="0.8">
      <c r="B552" s="297" t="s">
        <v>286</v>
      </c>
      <c r="C552" s="442" t="s">
        <v>165</v>
      </c>
      <c r="D552" s="274">
        <v>100</v>
      </c>
      <c r="E552" s="274">
        <v>7.3</v>
      </c>
      <c r="F552" s="274" t="s">
        <v>178</v>
      </c>
      <c r="G552" s="274">
        <v>7.3</v>
      </c>
      <c r="H552" s="274">
        <v>7.431</v>
      </c>
      <c r="I552" s="443" t="s">
        <v>166</v>
      </c>
      <c r="J552" s="277">
        <v>2246656.9900000002</v>
      </c>
      <c r="K552" s="277">
        <v>2166693.9500000002</v>
      </c>
      <c r="L552" s="277">
        <v>2166693.9500000002</v>
      </c>
      <c r="M552" s="298">
        <v>3</v>
      </c>
    </row>
    <row r="553" spans="2:13" s="89" customFormat="1" ht="28.5" x14ac:dyDescent="0.8">
      <c r="B553" s="297" t="s">
        <v>578</v>
      </c>
      <c r="C553" s="442" t="s">
        <v>165</v>
      </c>
      <c r="D553" s="274">
        <v>100</v>
      </c>
      <c r="E553" s="274">
        <v>2.7315999999999998</v>
      </c>
      <c r="F553" s="274" t="s">
        <v>178</v>
      </c>
      <c r="G553" s="274">
        <v>2.7315999999999998</v>
      </c>
      <c r="H553" s="274">
        <v>2.75</v>
      </c>
      <c r="I553" s="443" t="s">
        <v>166</v>
      </c>
      <c r="J553" s="277">
        <v>1013809.76</v>
      </c>
      <c r="K553" s="277">
        <v>1000000</v>
      </c>
      <c r="L553" s="277">
        <v>1000000</v>
      </c>
      <c r="M553" s="298">
        <v>1</v>
      </c>
    </row>
    <row r="554" spans="2:13" s="89" customFormat="1" ht="28.5" x14ac:dyDescent="0.8">
      <c r="B554" s="297" t="s">
        <v>579</v>
      </c>
      <c r="C554" s="442" t="s">
        <v>165</v>
      </c>
      <c r="D554" s="274">
        <v>100</v>
      </c>
      <c r="E554" s="274">
        <v>2.7315999999999998</v>
      </c>
      <c r="F554" s="274" t="s">
        <v>178</v>
      </c>
      <c r="G554" s="274">
        <v>2.7315999999999998</v>
      </c>
      <c r="H554" s="274">
        <v>2.75</v>
      </c>
      <c r="I554" s="443" t="s">
        <v>166</v>
      </c>
      <c r="J554" s="277">
        <v>2534524.39</v>
      </c>
      <c r="K554" s="277">
        <v>2500000</v>
      </c>
      <c r="L554" s="277">
        <v>2500000</v>
      </c>
      <c r="M554" s="298">
        <v>1</v>
      </c>
    </row>
    <row r="555" spans="2:13" s="89" customFormat="1" ht="28.5" x14ac:dyDescent="0.8">
      <c r="B555" s="297" t="s">
        <v>579</v>
      </c>
      <c r="C555" s="442" t="s">
        <v>165</v>
      </c>
      <c r="D555" s="274">
        <v>100</v>
      </c>
      <c r="E555" s="274">
        <v>7.75</v>
      </c>
      <c r="F555" s="274" t="s">
        <v>177</v>
      </c>
      <c r="G555" s="274">
        <v>7.75</v>
      </c>
      <c r="H555" s="274">
        <v>7.8990000000000009</v>
      </c>
      <c r="I555" s="443" t="s">
        <v>166</v>
      </c>
      <c r="J555" s="277">
        <v>1610396.18</v>
      </c>
      <c r="K555" s="277">
        <v>1550000</v>
      </c>
      <c r="L555" s="277">
        <v>1550000</v>
      </c>
      <c r="M555" s="298">
        <v>1</v>
      </c>
    </row>
    <row r="556" spans="2:13" s="89" customFormat="1" ht="28.5" x14ac:dyDescent="0.8">
      <c r="B556" s="297" t="s">
        <v>220</v>
      </c>
      <c r="C556" s="442" t="s">
        <v>165</v>
      </c>
      <c r="D556" s="274">
        <v>100</v>
      </c>
      <c r="E556" s="274">
        <v>1.9822</v>
      </c>
      <c r="F556" s="274" t="s">
        <v>214</v>
      </c>
      <c r="G556" s="274">
        <v>1.9822</v>
      </c>
      <c r="H556" s="274">
        <v>2</v>
      </c>
      <c r="I556" s="443" t="s">
        <v>166</v>
      </c>
      <c r="J556" s="277">
        <v>30057814.170000002</v>
      </c>
      <c r="K556" s="277">
        <v>30000000</v>
      </c>
      <c r="L556" s="277">
        <v>30000000</v>
      </c>
      <c r="M556" s="298">
        <v>5</v>
      </c>
    </row>
    <row r="557" spans="2:13" s="89" customFormat="1" ht="28.5" x14ac:dyDescent="0.8">
      <c r="B557" s="297" t="s">
        <v>220</v>
      </c>
      <c r="C557" s="442" t="s">
        <v>165</v>
      </c>
      <c r="D557" s="274">
        <v>100</v>
      </c>
      <c r="E557" s="274">
        <v>2.4769999999999999</v>
      </c>
      <c r="F557" s="274" t="s">
        <v>176</v>
      </c>
      <c r="G557" s="274">
        <v>2.4769999999999999</v>
      </c>
      <c r="H557" s="274">
        <v>2.5</v>
      </c>
      <c r="I557" s="443" t="s">
        <v>166</v>
      </c>
      <c r="J557" s="277">
        <v>15093919.59</v>
      </c>
      <c r="K557" s="277">
        <v>15000000</v>
      </c>
      <c r="L557" s="277">
        <v>15000000</v>
      </c>
      <c r="M557" s="298">
        <v>2</v>
      </c>
    </row>
    <row r="558" spans="2:13" s="89" customFormat="1" ht="28.5" x14ac:dyDescent="0.8">
      <c r="B558" s="297" t="s">
        <v>580</v>
      </c>
      <c r="C558" s="442" t="s">
        <v>165</v>
      </c>
      <c r="D558" s="274">
        <v>100</v>
      </c>
      <c r="E558" s="274">
        <v>9.5</v>
      </c>
      <c r="F558" s="274" t="s">
        <v>316</v>
      </c>
      <c r="G558" s="274">
        <v>9.5</v>
      </c>
      <c r="H558" s="274">
        <v>9.5</v>
      </c>
      <c r="I558" s="443" t="s">
        <v>166</v>
      </c>
      <c r="J558" s="277">
        <v>208278.29</v>
      </c>
      <c r="K558" s="277">
        <v>189979.56</v>
      </c>
      <c r="L558" s="277">
        <v>189979.56</v>
      </c>
      <c r="M558" s="298">
        <v>2</v>
      </c>
    </row>
    <row r="559" spans="2:13" s="89" customFormat="1" ht="28.5" x14ac:dyDescent="0.8">
      <c r="B559" s="297" t="s">
        <v>581</v>
      </c>
      <c r="C559" s="442" t="s">
        <v>165</v>
      </c>
      <c r="D559" s="274">
        <v>100</v>
      </c>
      <c r="E559" s="274">
        <v>8</v>
      </c>
      <c r="F559" s="274" t="s">
        <v>177</v>
      </c>
      <c r="G559" s="274">
        <v>8</v>
      </c>
      <c r="H559" s="274">
        <v>8.1589999999999989</v>
      </c>
      <c r="I559" s="443" t="s">
        <v>166</v>
      </c>
      <c r="J559" s="277">
        <v>577323.32999999996</v>
      </c>
      <c r="K559" s="277">
        <v>555000</v>
      </c>
      <c r="L559" s="277">
        <v>555000</v>
      </c>
      <c r="M559" s="298">
        <v>1</v>
      </c>
    </row>
    <row r="560" spans="2:13" s="89" customFormat="1" ht="28.5" x14ac:dyDescent="0.8">
      <c r="B560" s="297" t="s">
        <v>317</v>
      </c>
      <c r="C560" s="442" t="s">
        <v>165</v>
      </c>
      <c r="D560" s="274">
        <v>100</v>
      </c>
      <c r="E560" s="274">
        <v>4</v>
      </c>
      <c r="F560" s="274" t="s">
        <v>211</v>
      </c>
      <c r="G560" s="274">
        <v>4</v>
      </c>
      <c r="H560" s="274">
        <v>4.0730000000000004</v>
      </c>
      <c r="I560" s="443" t="s">
        <v>166</v>
      </c>
      <c r="J560" s="277">
        <v>6021333.3300000001</v>
      </c>
      <c r="K560" s="277">
        <v>6000000</v>
      </c>
      <c r="L560" s="277">
        <v>6000000</v>
      </c>
      <c r="M560" s="298">
        <v>1</v>
      </c>
    </row>
    <row r="561" spans="2:13" s="88" customFormat="1" ht="28.5" x14ac:dyDescent="0.8">
      <c r="B561" s="295" t="s">
        <v>170</v>
      </c>
      <c r="C561" s="454"/>
      <c r="D561" s="455"/>
      <c r="E561" s="455"/>
      <c r="F561" s="455"/>
      <c r="G561" s="455"/>
      <c r="H561" s="455"/>
      <c r="I561" s="456"/>
      <c r="J561" s="457">
        <v>206813872.34000003</v>
      </c>
      <c r="K561" s="457">
        <v>202505673.50999999</v>
      </c>
      <c r="L561" s="457">
        <v>202580534.32999998</v>
      </c>
      <c r="M561" s="296">
        <v>55</v>
      </c>
    </row>
    <row r="562" spans="2:13" s="88" customFormat="1" ht="28.5" x14ac:dyDescent="0.8">
      <c r="B562" s="295" t="s">
        <v>582</v>
      </c>
      <c r="C562" s="454"/>
      <c r="D562" s="455"/>
      <c r="E562" s="455"/>
      <c r="F562" s="455"/>
      <c r="G562" s="455"/>
      <c r="H562" s="455"/>
      <c r="I562" s="456"/>
      <c r="J562" s="457"/>
      <c r="K562" s="457"/>
      <c r="L562" s="457"/>
      <c r="M562" s="296"/>
    </row>
    <row r="563" spans="2:13" s="89" customFormat="1" ht="28.5" x14ac:dyDescent="0.8">
      <c r="B563" s="297" t="s">
        <v>583</v>
      </c>
      <c r="C563" s="442" t="s">
        <v>165</v>
      </c>
      <c r="D563" s="274">
        <v>100</v>
      </c>
      <c r="E563" s="274">
        <v>2.7323</v>
      </c>
      <c r="F563" s="274" t="s">
        <v>562</v>
      </c>
      <c r="G563" s="274">
        <v>2.7323</v>
      </c>
      <c r="H563" s="274">
        <v>2.75</v>
      </c>
      <c r="I563" s="443" t="s">
        <v>166</v>
      </c>
      <c r="J563" s="277">
        <v>4057378.3</v>
      </c>
      <c r="K563" s="277">
        <v>4000000</v>
      </c>
      <c r="L563" s="277">
        <v>4000000</v>
      </c>
      <c r="M563" s="298">
        <v>1</v>
      </c>
    </row>
    <row r="564" spans="2:13" s="88" customFormat="1" ht="28.5" x14ac:dyDescent="0.8">
      <c r="B564" s="295" t="s">
        <v>170</v>
      </c>
      <c r="C564" s="454"/>
      <c r="D564" s="455"/>
      <c r="E564" s="455"/>
      <c r="F564" s="455"/>
      <c r="G564" s="455"/>
      <c r="H564" s="455"/>
      <c r="I564" s="456"/>
      <c r="J564" s="457">
        <v>4057378.3</v>
      </c>
      <c r="K564" s="457">
        <v>4000000</v>
      </c>
      <c r="L564" s="457">
        <v>4000000</v>
      </c>
      <c r="M564" s="296">
        <v>1</v>
      </c>
    </row>
    <row r="565" spans="2:13" s="88" customFormat="1" ht="28.5" x14ac:dyDescent="0.8">
      <c r="B565" s="295" t="s">
        <v>221</v>
      </c>
      <c r="C565" s="454"/>
      <c r="D565" s="455"/>
      <c r="E565" s="455"/>
      <c r="F565" s="455"/>
      <c r="G565" s="455"/>
      <c r="H565" s="455"/>
      <c r="I565" s="456"/>
      <c r="J565" s="457"/>
      <c r="K565" s="457"/>
      <c r="L565" s="457"/>
      <c r="M565" s="296"/>
    </row>
    <row r="566" spans="2:13" s="89" customFormat="1" ht="28.5" x14ac:dyDescent="0.8">
      <c r="B566" s="297" t="s">
        <v>367</v>
      </c>
      <c r="C566" s="442" t="s">
        <v>165</v>
      </c>
      <c r="D566" s="274">
        <v>100</v>
      </c>
      <c r="E566" s="274">
        <v>8</v>
      </c>
      <c r="F566" s="274" t="s">
        <v>584</v>
      </c>
      <c r="G566" s="274">
        <v>0</v>
      </c>
      <c r="H566" s="274">
        <v>8.2466799999999996</v>
      </c>
      <c r="I566" s="443" t="s">
        <v>172</v>
      </c>
      <c r="J566" s="277">
        <v>540000</v>
      </c>
      <c r="K566" s="277">
        <v>540000</v>
      </c>
      <c r="L566" s="277">
        <v>540000</v>
      </c>
      <c r="M566" s="298">
        <v>4</v>
      </c>
    </row>
    <row r="567" spans="2:13" s="89" customFormat="1" ht="28.5" x14ac:dyDescent="0.8">
      <c r="B567" s="297" t="s">
        <v>368</v>
      </c>
      <c r="C567" s="442" t="s">
        <v>165</v>
      </c>
      <c r="D567" s="274">
        <v>99.999600000000001</v>
      </c>
      <c r="E567" s="274">
        <v>8.5</v>
      </c>
      <c r="F567" s="274" t="s">
        <v>354</v>
      </c>
      <c r="G567" s="274">
        <v>8.5</v>
      </c>
      <c r="H567" s="274">
        <v>8.8390900000000006</v>
      </c>
      <c r="I567" s="443" t="s">
        <v>172</v>
      </c>
      <c r="J567" s="277">
        <v>50000</v>
      </c>
      <c r="K567" s="277">
        <v>50000</v>
      </c>
      <c r="L567" s="277">
        <v>49999.83</v>
      </c>
      <c r="M567" s="298">
        <v>1</v>
      </c>
    </row>
    <row r="568" spans="2:13" s="89" customFormat="1" ht="28.5" x14ac:dyDescent="0.8">
      <c r="B568" s="297" t="s">
        <v>287</v>
      </c>
      <c r="C568" s="442" t="s">
        <v>165</v>
      </c>
      <c r="D568" s="274">
        <v>99.993700000000004</v>
      </c>
      <c r="E568" s="274">
        <v>9</v>
      </c>
      <c r="F568" s="274" t="s">
        <v>585</v>
      </c>
      <c r="G568" s="274">
        <v>9</v>
      </c>
      <c r="H568" s="274">
        <v>9.3083299999999998</v>
      </c>
      <c r="I568" s="443" t="s">
        <v>172</v>
      </c>
      <c r="J568" s="277">
        <v>100000</v>
      </c>
      <c r="K568" s="277">
        <v>100000</v>
      </c>
      <c r="L568" s="277">
        <v>99993.74</v>
      </c>
      <c r="M568" s="298">
        <v>1</v>
      </c>
    </row>
    <row r="569" spans="2:13" s="89" customFormat="1" ht="28.5" x14ac:dyDescent="0.8">
      <c r="B569" s="297" t="s">
        <v>287</v>
      </c>
      <c r="C569" s="442" t="s">
        <v>165</v>
      </c>
      <c r="D569" s="274">
        <v>99.7791</v>
      </c>
      <c r="E569" s="274">
        <v>9</v>
      </c>
      <c r="F569" s="274" t="s">
        <v>586</v>
      </c>
      <c r="G569" s="274">
        <v>9.18</v>
      </c>
      <c r="H569" s="274">
        <v>9.5008800000000004</v>
      </c>
      <c r="I569" s="443" t="s">
        <v>172</v>
      </c>
      <c r="J569" s="277">
        <v>1500000</v>
      </c>
      <c r="K569" s="277">
        <v>1500000</v>
      </c>
      <c r="L569" s="277">
        <v>1496687.64</v>
      </c>
      <c r="M569" s="298">
        <v>1</v>
      </c>
    </row>
    <row r="570" spans="2:13" s="89" customFormat="1" ht="28.5" x14ac:dyDescent="0.8">
      <c r="B570" s="297" t="s">
        <v>318</v>
      </c>
      <c r="C570" s="442" t="s">
        <v>165</v>
      </c>
      <c r="D570" s="274">
        <v>99.311400000000006</v>
      </c>
      <c r="E570" s="274">
        <v>7.25</v>
      </c>
      <c r="F570" s="274" t="s">
        <v>342</v>
      </c>
      <c r="G570" s="274">
        <v>7.75</v>
      </c>
      <c r="H570" s="274">
        <v>7.9781500000000003</v>
      </c>
      <c r="I570" s="443" t="s">
        <v>172</v>
      </c>
      <c r="J570" s="277">
        <v>50000</v>
      </c>
      <c r="K570" s="277">
        <v>50000</v>
      </c>
      <c r="L570" s="277">
        <v>49655.74</v>
      </c>
      <c r="M570" s="298">
        <v>1</v>
      </c>
    </row>
    <row r="571" spans="2:13" s="89" customFormat="1" ht="28.5" x14ac:dyDescent="0.8">
      <c r="B571" s="297" t="s">
        <v>318</v>
      </c>
      <c r="C571" s="442" t="s">
        <v>165</v>
      </c>
      <c r="D571" s="274">
        <v>99.289199999999994</v>
      </c>
      <c r="E571" s="274">
        <v>7.25</v>
      </c>
      <c r="F571" s="274" t="s">
        <v>425</v>
      </c>
      <c r="G571" s="274">
        <v>7.75</v>
      </c>
      <c r="H571" s="274">
        <v>7.9781500000000003</v>
      </c>
      <c r="I571" s="443" t="s">
        <v>172</v>
      </c>
      <c r="J571" s="277">
        <v>100000</v>
      </c>
      <c r="K571" s="277">
        <v>100000</v>
      </c>
      <c r="L571" s="277">
        <v>99289.27</v>
      </c>
      <c r="M571" s="298">
        <v>1</v>
      </c>
    </row>
    <row r="572" spans="2:13" s="88" customFormat="1" ht="28.5" x14ac:dyDescent="0.8">
      <c r="B572" s="295" t="s">
        <v>170</v>
      </c>
      <c r="C572" s="454"/>
      <c r="D572" s="455"/>
      <c r="E572" s="455"/>
      <c r="F572" s="455"/>
      <c r="G572" s="455"/>
      <c r="H572" s="455"/>
      <c r="I572" s="456"/>
      <c r="J572" s="457">
        <v>2340000</v>
      </c>
      <c r="K572" s="457">
        <v>2340000</v>
      </c>
      <c r="L572" s="457">
        <v>2335626.2200000002</v>
      </c>
      <c r="M572" s="296">
        <v>9</v>
      </c>
    </row>
    <row r="573" spans="2:13" s="88" customFormat="1" ht="28.5" x14ac:dyDescent="0.8">
      <c r="B573" s="295" t="s">
        <v>222</v>
      </c>
      <c r="C573" s="454"/>
      <c r="D573" s="455"/>
      <c r="E573" s="455"/>
      <c r="F573" s="455"/>
      <c r="G573" s="455"/>
      <c r="H573" s="455"/>
      <c r="I573" s="456"/>
      <c r="J573" s="457"/>
      <c r="K573" s="457"/>
      <c r="L573" s="457"/>
      <c r="M573" s="296"/>
    </row>
    <row r="574" spans="2:13" s="89" customFormat="1" ht="28.5" x14ac:dyDescent="0.8">
      <c r="B574" s="297" t="s">
        <v>516</v>
      </c>
      <c r="C574" s="442" t="s">
        <v>165</v>
      </c>
      <c r="D574" s="274">
        <v>95.923199999999994</v>
      </c>
      <c r="E574" s="274"/>
      <c r="F574" s="274" t="s">
        <v>180</v>
      </c>
      <c r="G574" s="274">
        <v>8.5</v>
      </c>
      <c r="H574" s="274">
        <v>8.68</v>
      </c>
      <c r="I574" s="443" t="s">
        <v>166</v>
      </c>
      <c r="J574" s="277">
        <v>160000</v>
      </c>
      <c r="K574" s="277">
        <v>162849.87</v>
      </c>
      <c r="L574" s="277">
        <v>153477.22</v>
      </c>
      <c r="M574" s="298">
        <v>1</v>
      </c>
    </row>
    <row r="575" spans="2:13" s="89" customFormat="1" ht="28.5" x14ac:dyDescent="0.8">
      <c r="B575" s="297" t="s">
        <v>197</v>
      </c>
      <c r="C575" s="442" t="s">
        <v>165</v>
      </c>
      <c r="D575" s="274">
        <v>97.775599999999997</v>
      </c>
      <c r="E575" s="274"/>
      <c r="F575" s="274" t="s">
        <v>176</v>
      </c>
      <c r="G575" s="274">
        <v>9</v>
      </c>
      <c r="H575" s="274">
        <v>9.3070000000000004</v>
      </c>
      <c r="I575" s="443" t="s">
        <v>166</v>
      </c>
      <c r="J575" s="277">
        <v>204550</v>
      </c>
      <c r="K575" s="277">
        <v>210083.45</v>
      </c>
      <c r="L575" s="277">
        <v>200000</v>
      </c>
      <c r="M575" s="298">
        <v>1</v>
      </c>
    </row>
    <row r="576" spans="2:13" s="89" customFormat="1" ht="28.5" x14ac:dyDescent="0.8">
      <c r="B576" s="297" t="s">
        <v>197</v>
      </c>
      <c r="C576" s="442" t="s">
        <v>165</v>
      </c>
      <c r="D576" s="274">
        <v>96.384200000000007</v>
      </c>
      <c r="E576" s="274"/>
      <c r="F576" s="274" t="s">
        <v>587</v>
      </c>
      <c r="G576" s="274">
        <v>9.25</v>
      </c>
      <c r="H576" s="274">
        <v>9.504999999999999</v>
      </c>
      <c r="I576" s="443" t="s">
        <v>166</v>
      </c>
      <c r="J576" s="277">
        <v>21244.87</v>
      </c>
      <c r="K576" s="277">
        <v>21819.58</v>
      </c>
      <c r="L576" s="277">
        <v>20476.71</v>
      </c>
      <c r="M576" s="298">
        <v>1</v>
      </c>
    </row>
    <row r="577" spans="2:13" s="89" customFormat="1" ht="28.5" x14ac:dyDescent="0.8">
      <c r="B577" s="297" t="s">
        <v>197</v>
      </c>
      <c r="C577" s="442" t="s">
        <v>165</v>
      </c>
      <c r="D577" s="274">
        <v>96.384200000000007</v>
      </c>
      <c r="E577" s="274"/>
      <c r="F577" s="274" t="s">
        <v>587</v>
      </c>
      <c r="G577" s="274">
        <v>9.25</v>
      </c>
      <c r="H577" s="274">
        <v>9.504999999999999</v>
      </c>
      <c r="I577" s="443" t="s">
        <v>166</v>
      </c>
      <c r="J577" s="277">
        <v>30972.04</v>
      </c>
      <c r="K577" s="277">
        <v>31809.89</v>
      </c>
      <c r="L577" s="277">
        <v>29852.17</v>
      </c>
      <c r="M577" s="298">
        <v>1</v>
      </c>
    </row>
    <row r="578" spans="2:13" s="89" customFormat="1" ht="28.5" x14ac:dyDescent="0.8">
      <c r="B578" s="297" t="s">
        <v>197</v>
      </c>
      <c r="C578" s="442" t="s">
        <v>165</v>
      </c>
      <c r="D578" s="274">
        <v>96.169899999999998</v>
      </c>
      <c r="E578" s="274"/>
      <c r="F578" s="274" t="s">
        <v>588</v>
      </c>
      <c r="G578" s="274">
        <v>9.25</v>
      </c>
      <c r="H578" s="274">
        <v>9.4939999999999998</v>
      </c>
      <c r="I578" s="443" t="s">
        <v>166</v>
      </c>
      <c r="J578" s="277">
        <v>11672.14</v>
      </c>
      <c r="K578" s="277">
        <v>11987.9</v>
      </c>
      <c r="L578" s="277">
        <v>11225.09</v>
      </c>
      <c r="M578" s="298">
        <v>1</v>
      </c>
    </row>
    <row r="579" spans="2:13" s="89" customFormat="1" ht="28.5" x14ac:dyDescent="0.8">
      <c r="B579" s="297" t="s">
        <v>197</v>
      </c>
      <c r="C579" s="442" t="s">
        <v>165</v>
      </c>
      <c r="D579" s="274">
        <v>96.051199999999994</v>
      </c>
      <c r="E579" s="274"/>
      <c r="F579" s="274" t="s">
        <v>522</v>
      </c>
      <c r="G579" s="274">
        <v>9.25</v>
      </c>
      <c r="H579" s="274">
        <v>9.4880000000000013</v>
      </c>
      <c r="I579" s="443" t="s">
        <v>166</v>
      </c>
      <c r="J579" s="277">
        <v>17617.25</v>
      </c>
      <c r="K579" s="277">
        <v>18093.82</v>
      </c>
      <c r="L579" s="277">
        <v>16921.580000000002</v>
      </c>
      <c r="M579" s="298">
        <v>1</v>
      </c>
    </row>
    <row r="580" spans="2:13" s="89" customFormat="1" ht="28.5" x14ac:dyDescent="0.8">
      <c r="B580" s="297" t="s">
        <v>197</v>
      </c>
      <c r="C580" s="442" t="s">
        <v>165</v>
      </c>
      <c r="D580" s="274">
        <v>95.9328</v>
      </c>
      <c r="E580" s="274"/>
      <c r="F580" s="274" t="s">
        <v>589</v>
      </c>
      <c r="G580" s="274">
        <v>9.25</v>
      </c>
      <c r="H580" s="274">
        <v>9.4819999999999993</v>
      </c>
      <c r="I580" s="443" t="s">
        <v>166</v>
      </c>
      <c r="J580" s="277">
        <v>12848.77</v>
      </c>
      <c r="K580" s="277">
        <v>13196.36</v>
      </c>
      <c r="L580" s="277">
        <v>12326.19</v>
      </c>
      <c r="M580" s="298">
        <v>1</v>
      </c>
    </row>
    <row r="581" spans="2:13" s="89" customFormat="1" ht="28.5" x14ac:dyDescent="0.8">
      <c r="B581" s="297" t="s">
        <v>197</v>
      </c>
      <c r="C581" s="442" t="s">
        <v>165</v>
      </c>
      <c r="D581" s="274">
        <v>95.885499999999993</v>
      </c>
      <c r="E581" s="274"/>
      <c r="F581" s="274" t="s">
        <v>590</v>
      </c>
      <c r="G581" s="274">
        <v>9.25</v>
      </c>
      <c r="H581" s="274">
        <v>9.4789999999999992</v>
      </c>
      <c r="I581" s="443" t="s">
        <v>166</v>
      </c>
      <c r="J581" s="277">
        <v>12797.02</v>
      </c>
      <c r="K581" s="277">
        <v>13143.2</v>
      </c>
      <c r="L581" s="277">
        <v>12270.5</v>
      </c>
      <c r="M581" s="298">
        <v>1</v>
      </c>
    </row>
    <row r="582" spans="2:13" s="89" customFormat="1" ht="28.5" x14ac:dyDescent="0.8">
      <c r="B582" s="297" t="s">
        <v>197</v>
      </c>
      <c r="C582" s="442" t="s">
        <v>165</v>
      </c>
      <c r="D582" s="274">
        <v>95.885499999999993</v>
      </c>
      <c r="E582" s="274"/>
      <c r="F582" s="274" t="s">
        <v>590</v>
      </c>
      <c r="G582" s="274">
        <v>9.25</v>
      </c>
      <c r="H582" s="274">
        <v>9.4789999999999992</v>
      </c>
      <c r="I582" s="443" t="s">
        <v>166</v>
      </c>
      <c r="J582" s="277">
        <v>13370.08</v>
      </c>
      <c r="K582" s="277">
        <v>13731.76</v>
      </c>
      <c r="L582" s="277">
        <v>12819.98</v>
      </c>
      <c r="M582" s="298">
        <v>1</v>
      </c>
    </row>
    <row r="583" spans="2:13" s="89" customFormat="1" ht="28.5" x14ac:dyDescent="0.8">
      <c r="B583" s="297" t="s">
        <v>197</v>
      </c>
      <c r="C583" s="442" t="s">
        <v>165</v>
      </c>
      <c r="D583" s="274">
        <v>95.720399999999998</v>
      </c>
      <c r="E583" s="274"/>
      <c r="F583" s="274" t="s">
        <v>390</v>
      </c>
      <c r="G583" s="274">
        <v>9.25</v>
      </c>
      <c r="H583" s="274">
        <v>9.4710000000000001</v>
      </c>
      <c r="I583" s="443" t="s">
        <v>166</v>
      </c>
      <c r="J583" s="277">
        <v>5267.12</v>
      </c>
      <c r="K583" s="277">
        <v>5409.6</v>
      </c>
      <c r="L583" s="277">
        <v>5041.71</v>
      </c>
      <c r="M583" s="298">
        <v>1</v>
      </c>
    </row>
    <row r="584" spans="2:13" s="89" customFormat="1" ht="28.5" x14ac:dyDescent="0.8">
      <c r="B584" s="297" t="s">
        <v>197</v>
      </c>
      <c r="C584" s="442" t="s">
        <v>165</v>
      </c>
      <c r="D584" s="274">
        <v>95.532499999999999</v>
      </c>
      <c r="E584" s="274"/>
      <c r="F584" s="274" t="s">
        <v>178</v>
      </c>
      <c r="G584" s="274">
        <v>9.25</v>
      </c>
      <c r="H584" s="274">
        <v>9.4610000000000003</v>
      </c>
      <c r="I584" s="443" t="s">
        <v>166</v>
      </c>
      <c r="J584" s="277">
        <v>200000</v>
      </c>
      <c r="K584" s="277">
        <v>205410.36</v>
      </c>
      <c r="L584" s="277">
        <v>191065.05</v>
      </c>
      <c r="M584" s="298">
        <v>1</v>
      </c>
    </row>
    <row r="585" spans="2:13" s="89" customFormat="1" ht="28.5" x14ac:dyDescent="0.8">
      <c r="B585" s="297" t="s">
        <v>197</v>
      </c>
      <c r="C585" s="442" t="s">
        <v>165</v>
      </c>
      <c r="D585" s="274">
        <v>95.465299999999999</v>
      </c>
      <c r="E585" s="274"/>
      <c r="F585" s="274" t="s">
        <v>180</v>
      </c>
      <c r="G585" s="274">
        <v>9.5</v>
      </c>
      <c r="H585" s="274">
        <v>9.7249999999999996</v>
      </c>
      <c r="I585" s="443" t="s">
        <v>166</v>
      </c>
      <c r="J585" s="277">
        <v>41900</v>
      </c>
      <c r="K585" s="277">
        <v>43033.47</v>
      </c>
      <c r="L585" s="277">
        <v>40000</v>
      </c>
      <c r="M585" s="298">
        <v>1</v>
      </c>
    </row>
    <row r="586" spans="2:13" s="89" customFormat="1" ht="28.5" x14ac:dyDescent="0.8">
      <c r="B586" s="297" t="s">
        <v>197</v>
      </c>
      <c r="C586" s="442" t="s">
        <v>165</v>
      </c>
      <c r="D586" s="274">
        <v>95.465299999999999</v>
      </c>
      <c r="E586" s="274"/>
      <c r="F586" s="274" t="s">
        <v>180</v>
      </c>
      <c r="G586" s="274">
        <v>9.5</v>
      </c>
      <c r="H586" s="274">
        <v>9.7249999999999996</v>
      </c>
      <c r="I586" s="443" t="s">
        <v>166</v>
      </c>
      <c r="J586" s="277">
        <v>209500</v>
      </c>
      <c r="K586" s="277">
        <v>215167.35999999999</v>
      </c>
      <c r="L586" s="277">
        <v>200000</v>
      </c>
      <c r="M586" s="298">
        <v>1</v>
      </c>
    </row>
    <row r="587" spans="2:13" s="89" customFormat="1" ht="28.5" x14ac:dyDescent="0.8">
      <c r="B587" s="297" t="s">
        <v>197</v>
      </c>
      <c r="C587" s="442" t="s">
        <v>165</v>
      </c>
      <c r="D587" s="274">
        <v>97.286100000000005</v>
      </c>
      <c r="E587" s="274"/>
      <c r="F587" s="274" t="s">
        <v>264</v>
      </c>
      <c r="G587" s="274">
        <v>9.75</v>
      </c>
      <c r="H587" s="274">
        <v>10.093999999999999</v>
      </c>
      <c r="I587" s="443" t="s">
        <v>166</v>
      </c>
      <c r="J587" s="277">
        <v>250000</v>
      </c>
      <c r="K587" s="277">
        <v>256762.96</v>
      </c>
      <c r="L587" s="277">
        <v>243215.31</v>
      </c>
      <c r="M587" s="298">
        <v>1</v>
      </c>
    </row>
    <row r="588" spans="2:13" s="89" customFormat="1" ht="28.5" x14ac:dyDescent="0.8">
      <c r="B588" s="297" t="s">
        <v>197</v>
      </c>
      <c r="C588" s="442" t="s">
        <v>165</v>
      </c>
      <c r="D588" s="274">
        <v>95.351600000000005</v>
      </c>
      <c r="E588" s="274"/>
      <c r="F588" s="274" t="s">
        <v>180</v>
      </c>
      <c r="G588" s="274">
        <v>9.75</v>
      </c>
      <c r="H588" s="274">
        <v>9.9870000000000001</v>
      </c>
      <c r="I588" s="443" t="s">
        <v>166</v>
      </c>
      <c r="J588" s="277">
        <v>230000</v>
      </c>
      <c r="K588" s="277">
        <v>236221.92</v>
      </c>
      <c r="L588" s="277">
        <v>219308.7</v>
      </c>
      <c r="M588" s="298">
        <v>1</v>
      </c>
    </row>
    <row r="589" spans="2:13" s="89" customFormat="1" ht="28.5" x14ac:dyDescent="0.8">
      <c r="B589" s="297" t="s">
        <v>197</v>
      </c>
      <c r="C589" s="442" t="s">
        <v>165</v>
      </c>
      <c r="D589" s="274">
        <v>97.560900000000004</v>
      </c>
      <c r="E589" s="274"/>
      <c r="F589" s="274" t="s">
        <v>204</v>
      </c>
      <c r="G589" s="274">
        <v>10</v>
      </c>
      <c r="H589" s="274">
        <v>10.381</v>
      </c>
      <c r="I589" s="443" t="s">
        <v>166</v>
      </c>
      <c r="J589" s="277">
        <v>82000</v>
      </c>
      <c r="K589" s="277">
        <v>84218.240000000005</v>
      </c>
      <c r="L589" s="277">
        <v>80000</v>
      </c>
      <c r="M589" s="298">
        <v>1</v>
      </c>
    </row>
    <row r="590" spans="2:13" s="89" customFormat="1" ht="28.5" x14ac:dyDescent="0.8">
      <c r="B590" s="297" t="s">
        <v>197</v>
      </c>
      <c r="C590" s="442" t="s">
        <v>165</v>
      </c>
      <c r="D590" s="274">
        <v>97.560900000000004</v>
      </c>
      <c r="E590" s="274"/>
      <c r="F590" s="274" t="s">
        <v>204</v>
      </c>
      <c r="G590" s="274">
        <v>10</v>
      </c>
      <c r="H590" s="274">
        <v>10.381</v>
      </c>
      <c r="I590" s="443" t="s">
        <v>166</v>
      </c>
      <c r="J590" s="277">
        <v>100854.54</v>
      </c>
      <c r="K590" s="277">
        <v>103582.84</v>
      </c>
      <c r="L590" s="277">
        <v>98394.67</v>
      </c>
      <c r="M590" s="298">
        <v>1</v>
      </c>
    </row>
    <row r="591" spans="2:13" s="89" customFormat="1" ht="28.5" x14ac:dyDescent="0.8">
      <c r="B591" s="297" t="s">
        <v>197</v>
      </c>
      <c r="C591" s="442" t="s">
        <v>165</v>
      </c>
      <c r="D591" s="274">
        <v>97.560900000000004</v>
      </c>
      <c r="E591" s="274"/>
      <c r="F591" s="274" t="s">
        <v>204</v>
      </c>
      <c r="G591" s="274">
        <v>10</v>
      </c>
      <c r="H591" s="274">
        <v>10.381</v>
      </c>
      <c r="I591" s="443" t="s">
        <v>166</v>
      </c>
      <c r="J591" s="277">
        <v>307437.78000000003</v>
      </c>
      <c r="K591" s="277">
        <v>315754.53000000003</v>
      </c>
      <c r="L591" s="277">
        <v>299939.3</v>
      </c>
      <c r="M591" s="298">
        <v>1</v>
      </c>
    </row>
    <row r="592" spans="2:13" s="89" customFormat="1" ht="28.5" x14ac:dyDescent="0.8">
      <c r="B592" s="297" t="s">
        <v>197</v>
      </c>
      <c r="C592" s="442" t="s">
        <v>165</v>
      </c>
      <c r="D592" s="274">
        <v>97.560900000000004</v>
      </c>
      <c r="E592" s="274"/>
      <c r="F592" s="274" t="s">
        <v>204</v>
      </c>
      <c r="G592" s="274">
        <v>10</v>
      </c>
      <c r="H592" s="274">
        <v>10.381</v>
      </c>
      <c r="I592" s="443" t="s">
        <v>166</v>
      </c>
      <c r="J592" s="277">
        <v>307483.92</v>
      </c>
      <c r="K592" s="277">
        <v>315801.92</v>
      </c>
      <c r="L592" s="277">
        <v>299984.31</v>
      </c>
      <c r="M592" s="298">
        <v>1</v>
      </c>
    </row>
    <row r="593" spans="2:13" s="89" customFormat="1" ht="28.5" x14ac:dyDescent="0.8">
      <c r="B593" s="297" t="s">
        <v>197</v>
      </c>
      <c r="C593" s="442" t="s">
        <v>165</v>
      </c>
      <c r="D593" s="274">
        <v>97.560900000000004</v>
      </c>
      <c r="E593" s="274"/>
      <c r="F593" s="274" t="s">
        <v>204</v>
      </c>
      <c r="G593" s="274">
        <v>10</v>
      </c>
      <c r="H593" s="274">
        <v>10.381</v>
      </c>
      <c r="I593" s="443" t="s">
        <v>166</v>
      </c>
      <c r="J593" s="277">
        <v>512490.85</v>
      </c>
      <c r="K593" s="277">
        <v>526354.66</v>
      </c>
      <c r="L593" s="277">
        <v>499991.07</v>
      </c>
      <c r="M593" s="298">
        <v>1</v>
      </c>
    </row>
    <row r="594" spans="2:13" s="89" customFormat="1" ht="28.5" x14ac:dyDescent="0.8">
      <c r="B594" s="297" t="s">
        <v>197</v>
      </c>
      <c r="C594" s="442" t="s">
        <v>165</v>
      </c>
      <c r="D594" s="274">
        <v>96.722099999999998</v>
      </c>
      <c r="E594" s="274"/>
      <c r="F594" s="274" t="s">
        <v>306</v>
      </c>
      <c r="G594" s="274">
        <v>10</v>
      </c>
      <c r="H594" s="274">
        <v>10.334</v>
      </c>
      <c r="I594" s="443" t="s">
        <v>166</v>
      </c>
      <c r="J594" s="277">
        <v>516995.46</v>
      </c>
      <c r="K594" s="277">
        <v>530981.12</v>
      </c>
      <c r="L594" s="277">
        <v>500049.34</v>
      </c>
      <c r="M594" s="298">
        <v>1</v>
      </c>
    </row>
    <row r="595" spans="2:13" s="89" customFormat="1" ht="28.5" x14ac:dyDescent="0.8">
      <c r="B595" s="297" t="s">
        <v>319</v>
      </c>
      <c r="C595" s="442" t="s">
        <v>165</v>
      </c>
      <c r="D595" s="274">
        <v>97.470500000000001</v>
      </c>
      <c r="E595" s="274"/>
      <c r="F595" s="274" t="s">
        <v>591</v>
      </c>
      <c r="G595" s="274">
        <v>9.25</v>
      </c>
      <c r="H595" s="274">
        <v>9.5609999999999999</v>
      </c>
      <c r="I595" s="443" t="s">
        <v>166</v>
      </c>
      <c r="J595" s="277">
        <v>280.33</v>
      </c>
      <c r="K595" s="277">
        <v>294.39</v>
      </c>
      <c r="L595" s="277">
        <v>273.24</v>
      </c>
      <c r="M595" s="298">
        <v>1</v>
      </c>
    </row>
    <row r="596" spans="2:13" s="89" customFormat="1" ht="28.5" x14ac:dyDescent="0.8">
      <c r="B596" s="297" t="s">
        <v>319</v>
      </c>
      <c r="C596" s="442" t="s">
        <v>165</v>
      </c>
      <c r="D596" s="274">
        <v>97.299899999999994</v>
      </c>
      <c r="E596" s="274"/>
      <c r="F596" s="274" t="s">
        <v>567</v>
      </c>
      <c r="G596" s="274">
        <v>9.25</v>
      </c>
      <c r="H596" s="274">
        <v>9.5530000000000008</v>
      </c>
      <c r="I596" s="443" t="s">
        <v>166</v>
      </c>
      <c r="J596" s="277">
        <v>2399.63</v>
      </c>
      <c r="K596" s="277">
        <v>2520</v>
      </c>
      <c r="L596" s="277">
        <v>2334.84</v>
      </c>
      <c r="M596" s="298">
        <v>1</v>
      </c>
    </row>
    <row r="597" spans="2:13" s="89" customFormat="1" ht="28.5" x14ac:dyDescent="0.8">
      <c r="B597" s="297" t="s">
        <v>224</v>
      </c>
      <c r="C597" s="442" t="s">
        <v>165</v>
      </c>
      <c r="D597" s="274">
        <v>97.895200000000003</v>
      </c>
      <c r="E597" s="274"/>
      <c r="F597" s="274" t="s">
        <v>592</v>
      </c>
      <c r="G597" s="274">
        <v>9</v>
      </c>
      <c r="H597" s="274">
        <v>9.3130000000000006</v>
      </c>
      <c r="I597" s="443" t="s">
        <v>166</v>
      </c>
      <c r="J597" s="277">
        <v>22251.65</v>
      </c>
      <c r="K597" s="277">
        <v>22853.599999999999</v>
      </c>
      <c r="L597" s="277">
        <v>21783.31</v>
      </c>
      <c r="M597" s="298">
        <v>1</v>
      </c>
    </row>
    <row r="598" spans="2:13" s="89" customFormat="1" ht="28.5" x14ac:dyDescent="0.8">
      <c r="B598" s="297" t="s">
        <v>593</v>
      </c>
      <c r="C598" s="442" t="s">
        <v>165</v>
      </c>
      <c r="D598" s="274">
        <v>95.441299999999998</v>
      </c>
      <c r="E598" s="274"/>
      <c r="F598" s="274" t="s">
        <v>177</v>
      </c>
      <c r="G598" s="274">
        <v>9.5</v>
      </c>
      <c r="H598" s="274">
        <v>9.7240000000000002</v>
      </c>
      <c r="I598" s="443" t="s">
        <v>166</v>
      </c>
      <c r="J598" s="277">
        <v>10477.66</v>
      </c>
      <c r="K598" s="277">
        <v>11003.26</v>
      </c>
      <c r="L598" s="277">
        <v>10000.02</v>
      </c>
      <c r="M598" s="298">
        <v>2</v>
      </c>
    </row>
    <row r="599" spans="2:13" s="89" customFormat="1" ht="28.5" x14ac:dyDescent="0.8">
      <c r="B599" s="297" t="s">
        <v>594</v>
      </c>
      <c r="C599" s="442" t="s">
        <v>165</v>
      </c>
      <c r="D599" s="274">
        <v>97.632400000000004</v>
      </c>
      <c r="E599" s="274"/>
      <c r="F599" s="274" t="s">
        <v>595</v>
      </c>
      <c r="G599" s="274">
        <v>9</v>
      </c>
      <c r="H599" s="274">
        <v>9.2989999999999995</v>
      </c>
      <c r="I599" s="443" t="s">
        <v>166</v>
      </c>
      <c r="J599" s="277">
        <v>3822.34</v>
      </c>
      <c r="K599" s="277">
        <v>4014.08</v>
      </c>
      <c r="L599" s="277">
        <v>3731.84</v>
      </c>
      <c r="M599" s="298">
        <v>1</v>
      </c>
    </row>
    <row r="600" spans="2:13" s="88" customFormat="1" ht="28.5" x14ac:dyDescent="0.8">
      <c r="B600" s="295" t="s">
        <v>170</v>
      </c>
      <c r="C600" s="454"/>
      <c r="D600" s="455"/>
      <c r="E600" s="455"/>
      <c r="F600" s="455"/>
      <c r="G600" s="455"/>
      <c r="H600" s="455"/>
      <c r="I600" s="456"/>
      <c r="J600" s="457">
        <v>3288233.45</v>
      </c>
      <c r="K600" s="457">
        <v>3376100.1400000006</v>
      </c>
      <c r="L600" s="457">
        <v>3184482.1499999994</v>
      </c>
      <c r="M600" s="296">
        <v>27</v>
      </c>
    </row>
    <row r="601" spans="2:13" s="88" customFormat="1" ht="28.5" x14ac:dyDescent="0.8">
      <c r="B601" s="295" t="s">
        <v>244</v>
      </c>
      <c r="C601" s="454"/>
      <c r="D601" s="455"/>
      <c r="E601" s="455"/>
      <c r="F601" s="455"/>
      <c r="G601" s="455"/>
      <c r="H601" s="455"/>
      <c r="I601" s="456"/>
      <c r="J601" s="457"/>
      <c r="K601" s="457"/>
      <c r="L601" s="457"/>
      <c r="M601" s="296"/>
    </row>
    <row r="602" spans="2:13" s="89" customFormat="1" ht="28.5" x14ac:dyDescent="0.8">
      <c r="B602" s="297" t="s">
        <v>245</v>
      </c>
      <c r="C602" s="442" t="s">
        <v>165</v>
      </c>
      <c r="D602" s="274">
        <v>97.967100000000002</v>
      </c>
      <c r="E602" s="274"/>
      <c r="F602" s="274" t="s">
        <v>596</v>
      </c>
      <c r="G602" s="274">
        <v>9</v>
      </c>
      <c r="H602" s="274">
        <v>9.3160000000000007</v>
      </c>
      <c r="I602" s="443" t="s">
        <v>166</v>
      </c>
      <c r="J602" s="277">
        <v>8786.9</v>
      </c>
      <c r="K602" s="277">
        <v>9227.68</v>
      </c>
      <c r="L602" s="277">
        <v>8608.2800000000007</v>
      </c>
      <c r="M602" s="298">
        <v>1</v>
      </c>
    </row>
    <row r="603" spans="2:13" s="89" customFormat="1" ht="28.5" x14ac:dyDescent="0.8">
      <c r="B603" s="297" t="s">
        <v>245</v>
      </c>
      <c r="C603" s="442" t="s">
        <v>165</v>
      </c>
      <c r="D603" s="274">
        <v>97.919200000000004</v>
      </c>
      <c r="E603" s="274"/>
      <c r="F603" s="274" t="s">
        <v>277</v>
      </c>
      <c r="G603" s="274">
        <v>9</v>
      </c>
      <c r="H603" s="274">
        <v>9.3140000000000001</v>
      </c>
      <c r="I603" s="443" t="s">
        <v>166</v>
      </c>
      <c r="J603" s="277">
        <v>2340.44</v>
      </c>
      <c r="K603" s="277">
        <v>2457.84</v>
      </c>
      <c r="L603" s="277">
        <v>2291.7399999999998</v>
      </c>
      <c r="M603" s="298">
        <v>1</v>
      </c>
    </row>
    <row r="604" spans="2:13" s="88" customFormat="1" ht="28.5" x14ac:dyDescent="0.8">
      <c r="B604" s="295" t="s">
        <v>170</v>
      </c>
      <c r="C604" s="454"/>
      <c r="D604" s="455"/>
      <c r="E604" s="455"/>
      <c r="F604" s="455"/>
      <c r="G604" s="455"/>
      <c r="H604" s="455"/>
      <c r="I604" s="456"/>
      <c r="J604" s="457">
        <v>11127.34</v>
      </c>
      <c r="K604" s="457">
        <v>11685.52</v>
      </c>
      <c r="L604" s="457">
        <v>10900.02</v>
      </c>
      <c r="M604" s="296">
        <v>2</v>
      </c>
    </row>
    <row r="605" spans="2:13" s="88" customFormat="1" ht="28.5" x14ac:dyDescent="0.8">
      <c r="B605" s="295" t="s">
        <v>597</v>
      </c>
      <c r="C605" s="454"/>
      <c r="D605" s="455"/>
      <c r="E605" s="455"/>
      <c r="F605" s="455"/>
      <c r="G605" s="455"/>
      <c r="H605" s="455"/>
      <c r="I605" s="456"/>
      <c r="J605" s="457"/>
      <c r="K605" s="457"/>
      <c r="L605" s="457"/>
      <c r="M605" s="296"/>
    </row>
    <row r="606" spans="2:13" s="89" customFormat="1" ht="28.5" x14ac:dyDescent="0.8">
      <c r="B606" s="297" t="s">
        <v>147</v>
      </c>
      <c r="C606" s="442" t="s">
        <v>165</v>
      </c>
      <c r="D606" s="274"/>
      <c r="E606" s="274"/>
      <c r="F606" s="274" t="s">
        <v>266</v>
      </c>
      <c r="G606" s="274">
        <v>8.5</v>
      </c>
      <c r="H606" s="274"/>
      <c r="I606" s="443"/>
      <c r="J606" s="277">
        <v>37319</v>
      </c>
      <c r="K606" s="277">
        <v>37319</v>
      </c>
      <c r="L606" s="277">
        <v>38878.620000000003</v>
      </c>
      <c r="M606" s="298">
        <v>1</v>
      </c>
    </row>
    <row r="607" spans="2:13" s="96" customFormat="1" ht="28.5" x14ac:dyDescent="0.8">
      <c r="B607" s="315" t="s">
        <v>170</v>
      </c>
      <c r="C607" s="322"/>
      <c r="D607" s="323"/>
      <c r="E607" s="323"/>
      <c r="F607" s="324"/>
      <c r="G607" s="325"/>
      <c r="H607" s="325"/>
      <c r="I607" s="322"/>
      <c r="J607" s="326">
        <f>SUM(J606)</f>
        <v>37319</v>
      </c>
      <c r="K607" s="326">
        <f>SUM(K606)</f>
        <v>37319</v>
      </c>
      <c r="L607" s="326">
        <f>SUM(L606)</f>
        <v>38878.620000000003</v>
      </c>
      <c r="M607" s="327">
        <f>SUM(M606)</f>
        <v>1</v>
      </c>
    </row>
    <row r="608" spans="2:13" s="91" customFormat="1" ht="6.75" customHeight="1" x14ac:dyDescent="0.8">
      <c r="B608" s="303"/>
      <c r="C608" s="286"/>
      <c r="D608" s="328"/>
      <c r="E608" s="328"/>
      <c r="F608" s="329"/>
      <c r="G608" s="330"/>
      <c r="H608" s="330"/>
      <c r="I608" s="286"/>
      <c r="J608" s="326"/>
      <c r="K608" s="326"/>
      <c r="L608" s="326"/>
      <c r="M608" s="327"/>
    </row>
    <row r="609" spans="2:13" s="94" customFormat="1" ht="30.75" x14ac:dyDescent="0.85">
      <c r="B609" s="331" t="s">
        <v>225</v>
      </c>
      <c r="C609" s="332"/>
      <c r="D609" s="332"/>
      <c r="E609" s="332"/>
      <c r="F609" s="332"/>
      <c r="G609" s="332"/>
      <c r="H609" s="332"/>
      <c r="I609" s="333"/>
      <c r="J609" s="334">
        <f>J607+J604+J600+J572+J564+J561+J516+J496+J476+J469+J466+J452+J443+J315+J312+J231+J216+J150+J144+J134+J108+J102+J94+J83+J78+J75+J72+J55</f>
        <v>623632368.05000007</v>
      </c>
      <c r="K609" s="334">
        <f>K607+K604+K600+K572+K564+K561+K516+K496+K476+K469+K466+K452+K443+K315+K312+K231+K216+K150+K144+K134+K108+K102+K94+K83+K78+K75+K72+K55</f>
        <v>619744352.28999996</v>
      </c>
      <c r="L609" s="334">
        <f>L607+L604+L600+L572+L564+L561+L516+L496+L476+L469+L466+L452+L443+L315+L312+L231+L216+L150+L144+L134+L108+L102+L94+L83+L78+L75+L72+L55</f>
        <v>612900023.14999998</v>
      </c>
      <c r="M609" s="335">
        <f>M607+M604+M600+M572+M564+M561+M516+M496+M476+M469+M466+M452+M443+M315+M312+M231+M216+M150+M144+M134+M108+M102+M94+M83+M78+M75+M72+M55</f>
        <v>703</v>
      </c>
    </row>
    <row r="610" spans="2:13" s="88" customFormat="1" ht="6" customHeight="1" x14ac:dyDescent="0.8">
      <c r="B610" s="336"/>
      <c r="J610" s="337"/>
      <c r="K610" s="337"/>
      <c r="L610" s="337"/>
      <c r="M610" s="338"/>
    </row>
    <row r="611" spans="2:13" s="89" customFormat="1" ht="28.5" x14ac:dyDescent="0.8">
      <c r="B611" s="339" t="s">
        <v>226</v>
      </c>
      <c r="C611" s="340"/>
      <c r="D611" s="340"/>
      <c r="E611" s="340"/>
      <c r="F611" s="340"/>
      <c r="G611" s="340"/>
      <c r="H611" s="340"/>
      <c r="I611" s="340"/>
      <c r="J611" s="341"/>
      <c r="K611" s="341"/>
      <c r="L611" s="341"/>
      <c r="M611" s="342"/>
    </row>
    <row r="612" spans="2:13" s="69" customFormat="1" x14ac:dyDescent="0.6">
      <c r="B612" s="343" t="s">
        <v>227</v>
      </c>
      <c r="C612" s="344"/>
      <c r="D612" s="344"/>
      <c r="E612" s="344"/>
      <c r="F612" s="344"/>
      <c r="G612" s="344"/>
      <c r="H612" s="344"/>
      <c r="I612" s="344"/>
      <c r="J612" s="345"/>
      <c r="K612" s="345"/>
      <c r="L612" s="345"/>
      <c r="M612" s="346"/>
    </row>
    <row r="613" spans="2:13" s="69" customFormat="1" ht="6.75" customHeight="1" x14ac:dyDescent="0.6">
      <c r="B613" s="344"/>
      <c r="C613" s="344"/>
      <c r="D613" s="344"/>
      <c r="E613" s="344"/>
      <c r="F613" s="344"/>
      <c r="G613" s="344"/>
      <c r="H613" s="344"/>
      <c r="I613" s="344"/>
      <c r="J613" s="344"/>
      <c r="K613" s="345"/>
      <c r="L613" s="345"/>
      <c r="M613" s="344"/>
    </row>
    <row r="614" spans="2:13" s="69" customFormat="1" ht="6.75" customHeight="1" x14ac:dyDescent="0.6">
      <c r="B614" s="347"/>
      <c r="C614" s="347"/>
      <c r="D614" s="347"/>
      <c r="E614" s="347"/>
      <c r="F614" s="347"/>
      <c r="G614" s="347"/>
      <c r="H614" s="347"/>
      <c r="I614" s="347"/>
      <c r="J614" s="347"/>
      <c r="K614" s="347"/>
      <c r="L614" s="347"/>
      <c r="M614" s="347"/>
    </row>
    <row r="615" spans="2:13" s="94" customFormat="1" ht="30.75" x14ac:dyDescent="0.85">
      <c r="B615" s="348" t="s">
        <v>228</v>
      </c>
      <c r="C615" s="348"/>
      <c r="D615" s="348"/>
      <c r="E615" s="348"/>
      <c r="F615" s="348"/>
      <c r="G615" s="348"/>
      <c r="H615" s="348"/>
      <c r="I615" s="349"/>
      <c r="J615" s="350"/>
      <c r="K615" s="351">
        <f>K609+K48</f>
        <v>620154891.28999996</v>
      </c>
      <c r="L615" s="351">
        <f>L609+L48</f>
        <v>613500437.5</v>
      </c>
      <c r="M615" s="352">
        <f>M609+M48</f>
        <v>793</v>
      </c>
    </row>
    <row r="616" spans="2:13" ht="6.75" customHeight="1" x14ac:dyDescent="0.6">
      <c r="B616" s="74"/>
      <c r="C616" s="74"/>
      <c r="D616" s="74"/>
      <c r="E616" s="74"/>
      <c r="F616" s="74"/>
      <c r="G616" s="74"/>
      <c r="H616" s="74"/>
      <c r="I616" s="74"/>
      <c r="J616" s="75"/>
      <c r="K616" s="75"/>
      <c r="L616" s="74"/>
      <c r="M616" s="74"/>
    </row>
    <row r="617" spans="2:13" x14ac:dyDescent="0.6">
      <c r="B617" s="69"/>
      <c r="C617" s="69"/>
      <c r="D617" s="69"/>
      <c r="E617" s="69"/>
      <c r="F617" s="69"/>
      <c r="G617" s="69"/>
      <c r="H617" s="69"/>
      <c r="I617" s="69"/>
      <c r="J617" s="71"/>
      <c r="K617" s="71"/>
      <c r="L617" s="69"/>
      <c r="M617" s="69"/>
    </row>
    <row r="618" spans="2:13" ht="23.25" x14ac:dyDescent="0.65">
      <c r="L618" s="76"/>
    </row>
    <row r="619" spans="2:13" ht="23.25" x14ac:dyDescent="0.65">
      <c r="L619" s="76"/>
    </row>
    <row r="620" spans="2:13" ht="23.25" x14ac:dyDescent="0.65">
      <c r="K620" s="77"/>
      <c r="L620" s="76"/>
    </row>
    <row r="621" spans="2:13" ht="23.25" x14ac:dyDescent="0.65">
      <c r="K621" s="77"/>
      <c r="L621" s="76"/>
    </row>
    <row r="622" spans="2:13" ht="23.25" x14ac:dyDescent="0.65">
      <c r="L622" s="76"/>
    </row>
    <row r="623" spans="2:13" ht="23.25" x14ac:dyDescent="0.65">
      <c r="L623" s="76"/>
    </row>
    <row r="624" spans="2:13" ht="23.25" x14ac:dyDescent="0.65">
      <c r="L624" s="76"/>
    </row>
    <row r="625" spans="12:12" ht="23.25" x14ac:dyDescent="0.65">
      <c r="L625" s="76"/>
    </row>
    <row r="626" spans="12:12" ht="23.25" x14ac:dyDescent="0.65">
      <c r="L626" s="76"/>
    </row>
    <row r="627" spans="12:12" ht="23.25" x14ac:dyDescent="0.65">
      <c r="L627" s="76"/>
    </row>
  </sheetData>
  <mergeCells count="3">
    <mergeCell ref="B1:G1"/>
    <mergeCell ref="B3:M3"/>
    <mergeCell ref="B50:M50"/>
  </mergeCells>
  <printOptions horizontalCentered="1"/>
  <pageMargins left="0.23622047244094491" right="0.6692913385826772" top="0.15748031496062992" bottom="0.15748031496062992" header="0.15748031496062992" footer="0.15748031496062992"/>
  <pageSetup scale="10" orientation="landscape" horizontalDpi="300" verticalDpi="127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9D703-2A9B-4AA8-85FD-1D43A36D44D1}">
  <sheetPr>
    <pageSetUpPr fitToPage="1"/>
  </sheetPr>
  <dimension ref="A1:G43"/>
  <sheetViews>
    <sheetView showGridLines="0" topLeftCell="A32" zoomScale="69" zoomScaleNormal="69" workbookViewId="0">
      <selection activeCell="F44" sqref="F44"/>
    </sheetView>
  </sheetViews>
  <sheetFormatPr baseColWidth="10" defaultColWidth="12.85546875" defaultRowHeight="19.5" x14ac:dyDescent="0.25"/>
  <cols>
    <col min="1" max="1" width="1.140625" style="78" customWidth="1"/>
    <col min="2" max="2" width="85" style="79" customWidth="1"/>
    <col min="3" max="3" width="33.5703125" style="80" customWidth="1"/>
    <col min="4" max="4" width="12.5703125" style="81" customWidth="1"/>
    <col min="5" max="5" width="5.7109375" style="81" customWidth="1"/>
    <col min="6" max="6" width="31.85546875" style="80" customWidth="1"/>
    <col min="7" max="7" width="15.5703125" style="81" customWidth="1"/>
    <col min="8" max="16384" width="12.85546875" style="78"/>
  </cols>
  <sheetData>
    <row r="1" spans="2:7" ht="97.5" customHeight="1" x14ac:dyDescent="0.25">
      <c r="B1" s="496" t="s">
        <v>598</v>
      </c>
      <c r="C1" s="496"/>
      <c r="D1" s="363"/>
    </row>
    <row r="3" spans="2:7" s="85" customFormat="1" ht="42.75" customHeight="1" x14ac:dyDescent="0.25">
      <c r="B3" s="364" t="s">
        <v>41</v>
      </c>
      <c r="C3" s="366" t="s">
        <v>229</v>
      </c>
      <c r="D3" s="365" t="s">
        <v>84</v>
      </c>
      <c r="E3" s="365"/>
      <c r="F3" s="366" t="s">
        <v>230</v>
      </c>
      <c r="G3" s="365" t="s">
        <v>84</v>
      </c>
    </row>
    <row r="4" spans="2:7" s="84" customFormat="1" ht="35.450000000000003" customHeight="1" x14ac:dyDescent="0.8">
      <c r="B4" s="367" t="s">
        <v>231</v>
      </c>
      <c r="C4" s="368"/>
      <c r="D4" s="369"/>
      <c r="E4" s="369"/>
      <c r="F4" s="368"/>
      <c r="G4" s="369"/>
    </row>
    <row r="5" spans="2:7" ht="20.25" x14ac:dyDescent="0.25">
      <c r="B5" s="382" t="s">
        <v>232</v>
      </c>
      <c r="C5" s="383">
        <v>379039</v>
      </c>
      <c r="D5" s="381">
        <f>(C5/$C$41)*100</f>
        <v>6.1120053284035428E-2</v>
      </c>
      <c r="E5" s="381"/>
      <c r="F5" s="383">
        <v>580198.35</v>
      </c>
      <c r="G5" s="381">
        <f>(F5/$F$41)*100</f>
        <v>9.457179074953799E-2</v>
      </c>
    </row>
    <row r="6" spans="2:7" ht="20.25" x14ac:dyDescent="0.25">
      <c r="B6" s="382" t="s">
        <v>159</v>
      </c>
      <c r="C6" s="383">
        <v>30000</v>
      </c>
      <c r="D6" s="381">
        <f>(C6/$C$41)*100</f>
        <v>4.8375011503329814E-3</v>
      </c>
      <c r="E6" s="381"/>
      <c r="F6" s="383">
        <v>18746</v>
      </c>
      <c r="G6" s="381">
        <f>(F6/$F$41)*100</f>
        <v>3.0555805430864101E-3</v>
      </c>
    </row>
    <row r="7" spans="2:7" ht="20.25" x14ac:dyDescent="0.25">
      <c r="B7" s="382" t="s">
        <v>385</v>
      </c>
      <c r="C7" s="383">
        <v>1500</v>
      </c>
      <c r="D7" s="381">
        <f>(C7/$C$41)*100</f>
        <v>2.4187505751664906E-4</v>
      </c>
      <c r="E7" s="381"/>
      <c r="F7" s="383">
        <v>1470</v>
      </c>
      <c r="G7" s="381">
        <f>(F7/$F$41)*100</f>
        <v>2.3960863108593957E-4</v>
      </c>
    </row>
    <row r="8" spans="2:7" ht="20.25" x14ac:dyDescent="0.25">
      <c r="B8" s="378"/>
      <c r="C8" s="379">
        <f>SUM(C5:C7)</f>
        <v>410539</v>
      </c>
      <c r="D8" s="380"/>
      <c r="E8" s="380"/>
      <c r="F8" s="379">
        <f>SUM(F5:F7)</f>
        <v>600414.35</v>
      </c>
      <c r="G8" s="381"/>
    </row>
    <row r="9" spans="2:7" x14ac:dyDescent="0.25">
      <c r="B9" s="370"/>
      <c r="C9" s="371"/>
      <c r="D9" s="372"/>
      <c r="E9" s="372"/>
      <c r="F9" s="371"/>
      <c r="G9" s="372"/>
    </row>
    <row r="10" spans="2:7" ht="20.25" x14ac:dyDescent="0.35">
      <c r="B10" s="367" t="s">
        <v>233</v>
      </c>
      <c r="C10" s="371"/>
      <c r="D10" s="372"/>
      <c r="E10" s="372"/>
      <c r="F10" s="371"/>
      <c r="G10" s="373"/>
    </row>
    <row r="11" spans="2:7" ht="20.25" x14ac:dyDescent="0.25">
      <c r="B11" s="382" t="s">
        <v>337</v>
      </c>
      <c r="C11" s="383">
        <v>300000</v>
      </c>
      <c r="D11" s="381">
        <f>(C11/$C$41)*100</f>
        <v>4.8375011503329818E-2</v>
      </c>
      <c r="E11" s="381"/>
      <c r="F11" s="383">
        <v>287444.27</v>
      </c>
      <c r="G11" s="381">
        <f>(F11/$F$41)*100</f>
        <v>4.685314833210695E-2</v>
      </c>
    </row>
    <row r="12" spans="2:7" ht="20.25" x14ac:dyDescent="0.25">
      <c r="B12" s="382" t="s">
        <v>163</v>
      </c>
      <c r="C12" s="383">
        <v>4451033</v>
      </c>
      <c r="D12" s="381">
        <f>(C12/$C$41)*100</f>
        <v>0.71772924192233545</v>
      </c>
      <c r="E12" s="381"/>
      <c r="F12" s="383">
        <v>4282116.9400000004</v>
      </c>
      <c r="G12" s="381">
        <f>(F12/$F$41)*100</f>
        <v>0.69798107356687922</v>
      </c>
    </row>
    <row r="13" spans="2:7" ht="20.25" x14ac:dyDescent="0.25">
      <c r="B13" s="382" t="s">
        <v>395</v>
      </c>
      <c r="C13" s="383">
        <v>130053.47</v>
      </c>
      <c r="D13" s="381">
        <f>(C13/$C$41)*100</f>
        <v>2.097112702432653E-2</v>
      </c>
      <c r="E13" s="381"/>
      <c r="F13" s="383">
        <v>128705.06</v>
      </c>
      <c r="G13" s="381">
        <f>(F13/$F$41)*100</f>
        <v>2.0978804925465114E-2</v>
      </c>
    </row>
    <row r="14" spans="2:7" ht="20.25" x14ac:dyDescent="0.25">
      <c r="B14" s="382" t="s">
        <v>338</v>
      </c>
      <c r="C14" s="383">
        <v>648295.64</v>
      </c>
      <c r="D14" s="381">
        <f t="shared" ref="D14:D19" si="0">(C14/$C$41)*100</f>
        <v>0.10453769680852855</v>
      </c>
      <c r="E14" s="381"/>
      <c r="F14" s="383">
        <v>125837.3</v>
      </c>
      <c r="G14" s="381">
        <f t="shared" ref="G14:G20" si="1">(F14/$F$41)*100</f>
        <v>2.0511362716020887E-2</v>
      </c>
    </row>
    <row r="15" spans="2:7" ht="20.25" x14ac:dyDescent="0.25">
      <c r="B15" s="382" t="s">
        <v>236</v>
      </c>
      <c r="C15" s="383">
        <v>575389.38000000012</v>
      </c>
      <c r="D15" s="381">
        <f t="shared" si="0"/>
        <v>9.2781559587979387E-2</v>
      </c>
      <c r="E15" s="381"/>
      <c r="F15" s="383">
        <v>546455.6</v>
      </c>
      <c r="G15" s="381">
        <f t="shared" si="1"/>
        <v>8.9071753921935892E-2</v>
      </c>
    </row>
    <row r="16" spans="2:7" ht="20.25" x14ac:dyDescent="0.25">
      <c r="B16" s="382" t="s">
        <v>173</v>
      </c>
      <c r="C16" s="383">
        <v>4995722.26</v>
      </c>
      <c r="D16" s="381">
        <f t="shared" si="0"/>
        <v>0.80556040598313616</v>
      </c>
      <c r="E16" s="381"/>
      <c r="F16" s="383">
        <v>4841483.3900000006</v>
      </c>
      <c r="G16" s="381">
        <f t="shared" si="1"/>
        <v>0.78915728401579199</v>
      </c>
    </row>
    <row r="17" spans="2:7" ht="20.25" x14ac:dyDescent="0.25">
      <c r="B17" s="382" t="s">
        <v>291</v>
      </c>
      <c r="C17" s="383">
        <v>642332.5</v>
      </c>
      <c r="D17" s="381">
        <f t="shared" si="0"/>
        <v>0.10357614025487533</v>
      </c>
      <c r="E17" s="381"/>
      <c r="F17" s="383">
        <v>572647.67999999993</v>
      </c>
      <c r="G17" s="381">
        <f t="shared" si="1"/>
        <v>9.3341038570979029E-2</v>
      </c>
    </row>
    <row r="18" spans="2:7" ht="20.25" x14ac:dyDescent="0.25">
      <c r="B18" s="382" t="s">
        <v>321</v>
      </c>
      <c r="C18" s="383">
        <v>1316426.58</v>
      </c>
      <c r="D18" s="381">
        <f t="shared" si="0"/>
        <v>0.21227383650263043</v>
      </c>
      <c r="E18" s="381"/>
      <c r="F18" s="383">
        <v>1226725.7200000002</v>
      </c>
      <c r="G18" s="381">
        <f t="shared" si="1"/>
        <v>0.19995514999123376</v>
      </c>
    </row>
    <row r="19" spans="2:7" ht="20.25" x14ac:dyDescent="0.25">
      <c r="B19" s="382" t="s">
        <v>174</v>
      </c>
      <c r="C19" s="383">
        <v>1046570</v>
      </c>
      <c r="D19" s="381">
        <f t="shared" si="0"/>
        <v>0.16875945263013295</v>
      </c>
      <c r="E19" s="381"/>
      <c r="F19" s="383">
        <v>909135.28000000014</v>
      </c>
      <c r="G19" s="381">
        <f t="shared" si="1"/>
        <v>0.14818820402226696</v>
      </c>
    </row>
    <row r="20" spans="2:7" ht="20.25" x14ac:dyDescent="0.25">
      <c r="B20" s="382" t="s">
        <v>175</v>
      </c>
      <c r="C20" s="383">
        <v>103445000</v>
      </c>
      <c r="D20" s="381">
        <f>(C20/$C$41)*100</f>
        <v>16.680510216539844</v>
      </c>
      <c r="E20" s="381"/>
      <c r="F20" s="383">
        <v>102610774.94</v>
      </c>
      <c r="G20" s="381">
        <f t="shared" si="1"/>
        <v>16.725460760571995</v>
      </c>
    </row>
    <row r="21" spans="2:7" ht="20.25" x14ac:dyDescent="0.25">
      <c r="B21" s="382" t="s">
        <v>293</v>
      </c>
      <c r="C21" s="383">
        <v>1994550.5</v>
      </c>
      <c r="D21" s="381">
        <f>(C21/$C$41)*100</f>
        <v>0.32162134460490749</v>
      </c>
      <c r="E21" s="381"/>
      <c r="F21" s="383">
        <v>1887513.6600000001</v>
      </c>
      <c r="G21" s="381">
        <f>(F21/$F$41)*100</f>
        <v>0.3076629688630011</v>
      </c>
    </row>
    <row r="22" spans="2:7" ht="20.25" x14ac:dyDescent="0.25">
      <c r="B22" s="382" t="s">
        <v>184</v>
      </c>
      <c r="C22" s="383">
        <v>23188695.879999999</v>
      </c>
      <c r="D22" s="381">
        <f>(C22/$C$41)*100</f>
        <v>3.7391780998073889</v>
      </c>
      <c r="E22" s="381"/>
      <c r="F22" s="383">
        <v>23116962.969999995</v>
      </c>
      <c r="G22" s="381">
        <f>(F22/$F$41)*100</f>
        <v>3.7680434368068401</v>
      </c>
    </row>
    <row r="23" spans="2:7" ht="20.25" x14ac:dyDescent="0.25">
      <c r="B23" s="382" t="s">
        <v>186</v>
      </c>
      <c r="C23" s="383">
        <v>2743338.1400000006</v>
      </c>
      <c r="D23" s="381">
        <f>(C23/$C$41)*100</f>
        <v>0.44236338026674488</v>
      </c>
      <c r="E23" s="381"/>
      <c r="F23" s="383">
        <v>2495680.87</v>
      </c>
      <c r="G23" s="381">
        <f>(F23/$F$41)*100</f>
        <v>0.40679365774698423</v>
      </c>
    </row>
    <row r="24" spans="2:7" ht="20.25" x14ac:dyDescent="0.25">
      <c r="B24" s="382" t="s">
        <v>187</v>
      </c>
      <c r="C24" s="383">
        <v>24111920.199999999</v>
      </c>
      <c r="D24" s="381">
        <f>(C24/$C$41)*100</f>
        <v>3.8880480568079014</v>
      </c>
      <c r="E24" s="381"/>
      <c r="F24" s="383">
        <v>20995224.199999996</v>
      </c>
      <c r="G24" s="381">
        <f>(F24/$F$41)*100</f>
        <v>3.4222019931322381</v>
      </c>
    </row>
    <row r="25" spans="2:7" ht="20.25" x14ac:dyDescent="0.25">
      <c r="B25" s="382" t="s">
        <v>297</v>
      </c>
      <c r="C25" s="383">
        <v>200000</v>
      </c>
      <c r="D25" s="381">
        <f>(C25/$C$41)*100</f>
        <v>3.2250007668886548E-2</v>
      </c>
      <c r="E25" s="381"/>
      <c r="F25" s="383">
        <v>210028.6</v>
      </c>
      <c r="G25" s="381">
        <f>(F25/$F$41)*100</f>
        <v>3.4234466214215213E-2</v>
      </c>
    </row>
    <row r="26" spans="2:7" ht="20.25" x14ac:dyDescent="0.25">
      <c r="B26" s="382" t="s">
        <v>200</v>
      </c>
      <c r="C26" s="383">
        <v>21099679.640000001</v>
      </c>
      <c r="D26" s="381">
        <f>(C26/$C$41)*100</f>
        <v>3.4023241510052467</v>
      </c>
      <c r="E26" s="381"/>
      <c r="F26" s="383">
        <v>19882991.880000003</v>
      </c>
      <c r="G26" s="381">
        <f>(F26/$F$41)*100</f>
        <v>3.240909160720852</v>
      </c>
    </row>
    <row r="27" spans="2:7" ht="20.25" x14ac:dyDescent="0.25">
      <c r="B27" s="382" t="s">
        <v>310</v>
      </c>
      <c r="C27" s="383">
        <v>332062</v>
      </c>
      <c r="D27" s="381">
        <f>(C27/$C$41)*100</f>
        <v>5.3545010232729021E-2</v>
      </c>
      <c r="E27" s="381"/>
      <c r="F27" s="383">
        <v>331907.86</v>
      </c>
      <c r="G27" s="381">
        <f>(F27/$F$41)*100</f>
        <v>5.4100672096097736E-2</v>
      </c>
    </row>
    <row r="28" spans="2:7" ht="20.25" x14ac:dyDescent="0.25">
      <c r="B28" s="382" t="s">
        <v>210</v>
      </c>
      <c r="C28" s="383">
        <v>230504.93</v>
      </c>
      <c r="D28" s="381">
        <f>(C28/$C$41)*100</f>
        <v>3.7168928801080775E-2</v>
      </c>
      <c r="E28" s="381"/>
      <c r="F28" s="383">
        <v>229256.15000000002</v>
      </c>
      <c r="G28" s="381">
        <f>(F28/$F$41)*100</f>
        <v>3.7368538958865868E-2</v>
      </c>
    </row>
    <row r="29" spans="2:7" ht="20.25" x14ac:dyDescent="0.25">
      <c r="B29" s="382" t="s">
        <v>555</v>
      </c>
      <c r="C29" s="383">
        <v>7000</v>
      </c>
      <c r="D29" s="381">
        <f>(C29/$C$41)*100</f>
        <v>1.1287502684110291E-3</v>
      </c>
      <c r="E29" s="381"/>
      <c r="F29" s="383">
        <v>6805.97</v>
      </c>
      <c r="G29" s="381">
        <f>(F29/$F$41)*100</f>
        <v>1.1093667720489607E-3</v>
      </c>
    </row>
    <row r="30" spans="2:7" ht="20.25" x14ac:dyDescent="0.25">
      <c r="B30" s="382" t="s">
        <v>242</v>
      </c>
      <c r="C30" s="383">
        <v>13000000</v>
      </c>
      <c r="D30" s="381">
        <f>(C30/$C$41)*100</f>
        <v>2.0962504984776253</v>
      </c>
      <c r="E30" s="381"/>
      <c r="F30" s="383">
        <v>13043292.720000001</v>
      </c>
      <c r="G30" s="381">
        <f>(F30/$F$41)*100</f>
        <v>2.1260445670016335</v>
      </c>
    </row>
    <row r="31" spans="2:7" ht="20.25" x14ac:dyDescent="0.25">
      <c r="B31" s="382" t="s">
        <v>212</v>
      </c>
      <c r="C31" s="383">
        <v>138380000</v>
      </c>
      <c r="D31" s="381">
        <f>(C31/$C$41)*100</f>
        <v>22.313780306102601</v>
      </c>
      <c r="E31" s="381"/>
      <c r="F31" s="383">
        <v>138380000</v>
      </c>
      <c r="G31" s="381">
        <f>(F31/$F$41)*100</f>
        <v>22.555811135831508</v>
      </c>
    </row>
    <row r="32" spans="2:7" ht="20.25" x14ac:dyDescent="0.25">
      <c r="B32" s="382" t="s">
        <v>217</v>
      </c>
      <c r="C32" s="383">
        <v>64635000</v>
      </c>
      <c r="D32" s="381">
        <f>(C32/$C$41)*100</f>
        <v>10.42239622839241</v>
      </c>
      <c r="E32" s="381"/>
      <c r="F32" s="383">
        <v>64638610.75</v>
      </c>
      <c r="G32" s="381">
        <f>(F32/$F$41)*100</f>
        <v>10.53603335857442</v>
      </c>
    </row>
    <row r="33" spans="1:7" ht="20.25" x14ac:dyDescent="0.25">
      <c r="B33" s="382" t="s">
        <v>218</v>
      </c>
      <c r="C33" s="383">
        <v>202505673.50999999</v>
      </c>
      <c r="D33" s="381">
        <f>(C33/$C$41)*100</f>
        <v>32.654047618452672</v>
      </c>
      <c r="E33" s="381"/>
      <c r="F33" s="383">
        <v>202580534.32999998</v>
      </c>
      <c r="G33" s="381">
        <f>(F33/$F$41)*100</f>
        <v>33.020438445897611</v>
      </c>
    </row>
    <row r="34" spans="1:7" ht="20.25" x14ac:dyDescent="0.25">
      <c r="B34" s="382" t="s">
        <v>582</v>
      </c>
      <c r="C34" s="383">
        <v>4000000</v>
      </c>
      <c r="D34" s="381">
        <f>(C34/$C$41)*100</f>
        <v>0.64500015337773087</v>
      </c>
      <c r="E34" s="381"/>
      <c r="F34" s="383">
        <v>4000000</v>
      </c>
      <c r="G34" s="381">
        <f>(F34/$F$41)*100</f>
        <v>0.65199627506378111</v>
      </c>
    </row>
    <row r="35" spans="1:7" ht="20.25" x14ac:dyDescent="0.25">
      <c r="B35" s="382" t="s">
        <v>221</v>
      </c>
      <c r="C35" s="383">
        <v>2340000</v>
      </c>
      <c r="D35" s="381">
        <f>(C35/$C$41)*100</f>
        <v>0.37732508972597256</v>
      </c>
      <c r="E35" s="381"/>
      <c r="F35" s="383">
        <v>2335626.2200000002</v>
      </c>
      <c r="G35" s="381">
        <f>(F35/$F$41)*100</f>
        <v>0.38070489884532488</v>
      </c>
    </row>
    <row r="36" spans="1:7" ht="20.25" x14ac:dyDescent="0.25">
      <c r="B36" s="382" t="s">
        <v>222</v>
      </c>
      <c r="C36" s="383">
        <v>3376100.1400000006</v>
      </c>
      <c r="D36" s="381">
        <f>(C36/$C$41)*100</f>
        <v>0.54439627702964477</v>
      </c>
      <c r="E36" s="381"/>
      <c r="F36" s="383">
        <v>3184482.1499999994</v>
      </c>
      <c r="G36" s="381">
        <f>(F36/$F$41)*100</f>
        <v>0.51906762495177516</v>
      </c>
    </row>
    <row r="37" spans="1:7" ht="20.25" x14ac:dyDescent="0.25">
      <c r="B37" s="382" t="s">
        <v>244</v>
      </c>
      <c r="C37" s="383">
        <v>11685.52</v>
      </c>
      <c r="D37" s="381">
        <f>(C37/$C$41)*100</f>
        <v>1.8842905480746356E-3</v>
      </c>
      <c r="E37" s="381"/>
      <c r="F37" s="383">
        <v>10900.02</v>
      </c>
      <c r="G37" s="381">
        <f>(F37/$F$41)*100</f>
        <v>1.776693109530179E-3</v>
      </c>
    </row>
    <row r="38" spans="1:7" ht="20.25" x14ac:dyDescent="0.25">
      <c r="B38" s="382" t="s">
        <v>597</v>
      </c>
      <c r="C38" s="383">
        <v>37319</v>
      </c>
      <c r="D38" s="381">
        <f>(C38/$C$41)*100</f>
        <v>6.0176901809758845E-3</v>
      </c>
      <c r="E38" s="381"/>
      <c r="F38" s="383">
        <v>38878.620000000003</v>
      </c>
      <c r="G38" s="381">
        <f>(F38/$F$41)*100</f>
        <v>6.3371788549050562E-3</v>
      </c>
    </row>
    <row r="39" spans="1:7" ht="20.25" x14ac:dyDescent="0.25">
      <c r="B39" s="382"/>
      <c r="C39" s="379">
        <f>SUM(C11:C38)</f>
        <v>619744352.28999996</v>
      </c>
      <c r="D39" s="381"/>
      <c r="E39" s="381"/>
      <c r="F39" s="379">
        <f>SUM(F11:F38)</f>
        <v>612900023.14999986</v>
      </c>
      <c r="G39" s="381"/>
    </row>
    <row r="40" spans="1:7" x14ac:dyDescent="0.25">
      <c r="C40" s="82"/>
      <c r="F40" s="82"/>
    </row>
    <row r="41" spans="1:7" ht="25.5" x14ac:dyDescent="0.25">
      <c r="B41" s="374" t="s">
        <v>234</v>
      </c>
      <c r="C41" s="375">
        <f>C39+C8</f>
        <v>620154891.28999996</v>
      </c>
      <c r="D41" s="376">
        <f>(C41/$C$41)*100</f>
        <v>100</v>
      </c>
      <c r="E41" s="377"/>
      <c r="F41" s="375">
        <f>F39+F8</f>
        <v>613500437.49999988</v>
      </c>
      <c r="G41" s="376">
        <f>(F41/F41)*100</f>
        <v>100</v>
      </c>
    </row>
    <row r="43" spans="1:7" s="80" customFormat="1" x14ac:dyDescent="0.25">
      <c r="A43" s="78"/>
      <c r="B43" s="79"/>
      <c r="D43" s="81"/>
      <c r="E43" s="81"/>
      <c r="F43" s="83"/>
      <c r="G43" s="81"/>
    </row>
  </sheetData>
  <mergeCells count="1">
    <mergeCell ref="B1:C1"/>
  </mergeCells>
  <pageMargins left="0.39370078740157483" right="0.39370078740157483" top="0.32" bottom="1" header="0" footer="0"/>
  <pageSetup scale="65" orientation="portrait" horizontalDpi="1270" verticalDpi="127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GTBClassification>
  <attrValue xml:space="preserve">Información pública</attrValue>
  <customPropName>BVG</customPropName>
  <timestamp> 08/01/2024 09:40:09 a. m.</timestamp>
  <userName>BVGDOMAIN\kgabino</userName>
  <computerName>OPEBVG136.BVGDOMAIN.FIN.EC</computerName>
  <guid>{36b61cf8-c634-4ff1-b886-7f728baae991}</guid>
</GTBClassification>
</file>

<file path=customXml/itemProps1.xml><?xml version="1.0" encoding="utf-8"?>
<ds:datastoreItem xmlns:ds="http://schemas.openxmlformats.org/officeDocument/2006/customXml" ds:itemID="{4ADBB449-5490-46D8-8BD5-3ABC8DDC8A8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Carátula</vt:lpstr>
      <vt:lpstr>Total Mensual</vt:lpstr>
      <vt:lpstr>BVGInfo</vt:lpstr>
      <vt:lpstr>Titulos</vt:lpstr>
      <vt:lpstr>Nacional</vt:lpstr>
      <vt:lpstr>CV Mes</vt:lpstr>
      <vt:lpstr>CV Acumulado</vt:lpstr>
      <vt:lpstr>Operaciones (mes)</vt:lpstr>
      <vt:lpstr>Titulos (mes)</vt:lpstr>
      <vt:lpstr>BVGInfo!Área_de_impresión</vt:lpstr>
      <vt:lpstr>'CV Acumulado'!Área_de_impresión</vt:lpstr>
      <vt:lpstr>'CV Mes'!Área_de_impresión</vt:lpstr>
      <vt:lpstr>Nacional!Área_de_impresión</vt:lpstr>
      <vt:lpstr>'Operaciones (mes)'!Área_de_impresión</vt:lpstr>
      <vt:lpstr>Titulos!Área_de_impresión</vt:lpstr>
      <vt:lpstr>'Titulos (mes)'!Área_de_impresión</vt:lpstr>
      <vt:lpstr>'Total Mensual'!Área_de_impresión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Kelly Gabino Vera</dc:creator>
  <cp:keywords>ClassificationData:&lt;BVG:Información pública&gt;</cp:keywords>
  <dc:description/>
  <cp:lastModifiedBy>Fabricio Arellano</cp:lastModifiedBy>
  <cp:revision/>
  <dcterms:created xsi:type="dcterms:W3CDTF">2023-08-03T14:21:42Z</dcterms:created>
  <dcterms:modified xsi:type="dcterms:W3CDTF">2024-01-15T16:55:43Z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VG">
    <vt:lpwstr>Información pública</vt:lpwstr>
  </property>
  <property fmtid="{D5CDD505-2E9C-101B-9397-08002B2CF9AE}" pid="3" name="ClassifiedBy">
    <vt:lpwstr>BVGDOMAIN\kgabino</vt:lpwstr>
  </property>
  <property fmtid="{D5CDD505-2E9C-101B-9397-08002B2CF9AE}" pid="4" name="ClassificationHost">
    <vt:lpwstr>OPEBVG136.BVGDOMAIN.FIN.EC</vt:lpwstr>
  </property>
  <property fmtid="{D5CDD505-2E9C-101B-9397-08002B2CF9AE}" pid="5" name="ClassificationDate">
    <vt:lpwstr> 08/01/2024 09:40:09 a. m.</vt:lpwstr>
  </property>
  <property fmtid="{D5CDD505-2E9C-101B-9397-08002B2CF9AE}" pid="6" name="ClassificationGUID">
    <vt:lpwstr>{36b61cf8-c634-4ff1-b886-7f728baae991}</vt:lpwstr>
  </property>
</Properties>
</file>