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F5DE657A-423A-4CEF-A626-D9BCD01ADE46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4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(mes)'!$A$1:$L$38</definedName>
    <definedName name="_xlnm.Print_Area" localSheetId="3">Titulos!$B$2:$I$60</definedName>
    <definedName name="_xlnm.Print_Area" localSheetId="8">'Titulos (mes)'!$B$1:$G$41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5" l="1"/>
  <c r="E33" i="7" l="1"/>
  <c r="D33" i="7"/>
  <c r="C44" i="4" l="1"/>
  <c r="C16" i="4"/>
  <c r="G27" i="12"/>
  <c r="G26" i="12"/>
  <c r="G25" i="12"/>
  <c r="G45" i="12"/>
  <c r="G44" i="12"/>
  <c r="K43" i="12"/>
  <c r="G43" i="12" s="1"/>
  <c r="L1186" i="12"/>
  <c r="K1186" i="12"/>
  <c r="J1186" i="12"/>
  <c r="I1186" i="12"/>
  <c r="L435" i="12"/>
  <c r="L1188" i="12" s="1"/>
  <c r="K435" i="12"/>
  <c r="J435" i="12"/>
  <c r="I435" i="12"/>
  <c r="G23" i="12"/>
  <c r="G24" i="12"/>
  <c r="G28" i="12"/>
  <c r="G29" i="12"/>
  <c r="G30" i="12"/>
  <c r="G31" i="12"/>
  <c r="G32" i="12"/>
  <c r="G33" i="12"/>
  <c r="G34" i="12"/>
  <c r="G22" i="12"/>
  <c r="G8" i="12"/>
  <c r="G9" i="12"/>
  <c r="G10" i="12"/>
  <c r="G11" i="12"/>
  <c r="G12" i="12"/>
  <c r="G13" i="12"/>
  <c r="G14" i="12"/>
  <c r="G15" i="12"/>
  <c r="G7" i="12"/>
  <c r="J46" i="12"/>
  <c r="L46" i="12"/>
  <c r="I46" i="12"/>
  <c r="F8" i="13"/>
  <c r="C8" i="13"/>
  <c r="G42" i="12"/>
  <c r="J1188" i="12" l="1"/>
  <c r="I1188" i="12"/>
  <c r="K1188" i="12"/>
  <c r="K46" i="12"/>
  <c r="O48" i="24" l="1"/>
  <c r="N48" i="24"/>
  <c r="L48" i="24"/>
  <c r="J48" i="24"/>
  <c r="H48" i="24"/>
  <c r="F48" i="24"/>
  <c r="D48" i="24"/>
  <c r="O34" i="24"/>
  <c r="N34" i="24"/>
  <c r="L34" i="24"/>
  <c r="J34" i="24"/>
  <c r="H34" i="24"/>
  <c r="F34" i="24"/>
  <c r="D34" i="24"/>
  <c r="H54" i="24" l="1"/>
  <c r="I11" i="24" s="1"/>
  <c r="J54" i="24"/>
  <c r="K39" i="24" s="1"/>
  <c r="O54" i="24"/>
  <c r="L54" i="24"/>
  <c r="M12" i="24" s="1"/>
  <c r="N54" i="24"/>
  <c r="M21" i="24"/>
  <c r="M22" i="24"/>
  <c r="M39" i="24"/>
  <c r="M24" i="24"/>
  <c r="M29" i="24"/>
  <c r="F54" i="24"/>
  <c r="D54" i="24"/>
  <c r="E15" i="24" s="1"/>
  <c r="I39" i="24"/>
  <c r="I21" i="24"/>
  <c r="I8" i="24"/>
  <c r="I46" i="24"/>
  <c r="I28" i="24"/>
  <c r="I16" i="24"/>
  <c r="I41" i="24"/>
  <c r="I23" i="24"/>
  <c r="I30" i="24"/>
  <c r="I18" i="24"/>
  <c r="I6" i="24"/>
  <c r="I43" i="24"/>
  <c r="I25" i="24"/>
  <c r="I13" i="24"/>
  <c r="I24" i="24"/>
  <c r="I15" i="24"/>
  <c r="I42" i="24"/>
  <c r="I27" i="24"/>
  <c r="I10" i="24"/>
  <c r="I19" i="24"/>
  <c r="I45" i="24"/>
  <c r="I31" i="24"/>
  <c r="I9" i="24"/>
  <c r="I22" i="24"/>
  <c r="I14" i="24"/>
  <c r="I40" i="24"/>
  <c r="I26" i="24"/>
  <c r="I17" i="24"/>
  <c r="I44" i="24"/>
  <c r="I29" i="24"/>
  <c r="I7" i="24"/>
  <c r="I20" i="24"/>
  <c r="I32" i="24"/>
  <c r="I12" i="24"/>
  <c r="I48" i="24"/>
  <c r="I34" i="24"/>
  <c r="K46" i="24"/>
  <c r="K13" i="24"/>
  <c r="K32" i="24"/>
  <c r="M18" i="24"/>
  <c r="M15" i="24"/>
  <c r="K42" i="24"/>
  <c r="M17" i="24" l="1"/>
  <c r="M30" i="24"/>
  <c r="M14" i="24"/>
  <c r="G11" i="24"/>
  <c r="G23" i="24"/>
  <c r="G19" i="24"/>
  <c r="G10" i="24"/>
  <c r="M42" i="24"/>
  <c r="M28" i="24"/>
  <c r="M10" i="24"/>
  <c r="K21" i="24"/>
  <c r="M27" i="24"/>
  <c r="M45" i="24"/>
  <c r="M7" i="24"/>
  <c r="M20" i="24"/>
  <c r="M32" i="24"/>
  <c r="M13" i="24"/>
  <c r="K17" i="24"/>
  <c r="M19" i="24"/>
  <c r="M11" i="24"/>
  <c r="M31" i="24"/>
  <c r="M23" i="24"/>
  <c r="M9" i="24"/>
  <c r="M41" i="24"/>
  <c r="M8" i="24"/>
  <c r="E14" i="24"/>
  <c r="M16" i="24"/>
  <c r="E12" i="24"/>
  <c r="M25" i="24"/>
  <c r="M44" i="24"/>
  <c r="M46" i="24"/>
  <c r="M43" i="24"/>
  <c r="G7" i="24"/>
  <c r="M26" i="24"/>
  <c r="M34" i="24"/>
  <c r="M6" i="24"/>
  <c r="G29" i="24"/>
  <c r="M40" i="24"/>
  <c r="K25" i="24"/>
  <c r="K44" i="24"/>
  <c r="K31" i="24"/>
  <c r="K29" i="24"/>
  <c r="K6" i="24"/>
  <c r="K48" i="24"/>
  <c r="K26" i="24"/>
  <c r="E26" i="24"/>
  <c r="K30" i="24"/>
  <c r="K40" i="24"/>
  <c r="E44" i="24"/>
  <c r="K11" i="24"/>
  <c r="E48" i="24"/>
  <c r="M48" i="24"/>
  <c r="K27" i="24"/>
  <c r="K43" i="24"/>
  <c r="K9" i="24"/>
  <c r="K14" i="24"/>
  <c r="K12" i="24"/>
  <c r="K10" i="24"/>
  <c r="K18" i="24"/>
  <c r="K34" i="24"/>
  <c r="K23" i="24"/>
  <c r="K19" i="24"/>
  <c r="K22" i="24"/>
  <c r="K41" i="24"/>
  <c r="K7" i="24"/>
  <c r="K16" i="24"/>
  <c r="K24" i="24"/>
  <c r="K15" i="24"/>
  <c r="K45" i="24"/>
  <c r="K20" i="24"/>
  <c r="K28" i="24"/>
  <c r="K8" i="24"/>
  <c r="I54" i="24"/>
  <c r="G27" i="24"/>
  <c r="G16" i="24"/>
  <c r="G42" i="24"/>
  <c r="G28" i="24"/>
  <c r="G25" i="24"/>
  <c r="G15" i="24"/>
  <c r="G46" i="24"/>
  <c r="G34" i="24"/>
  <c r="G24" i="24"/>
  <c r="G8" i="24"/>
  <c r="G40" i="24"/>
  <c r="G12" i="24"/>
  <c r="G21" i="24"/>
  <c r="G13" i="24"/>
  <c r="G32" i="24"/>
  <c r="G39" i="24"/>
  <c r="G22" i="24"/>
  <c r="G6" i="24"/>
  <c r="G14" i="24"/>
  <c r="G9" i="24"/>
  <c r="G18" i="24"/>
  <c r="G26" i="24"/>
  <c r="G41" i="24"/>
  <c r="G43" i="24"/>
  <c r="G17" i="24"/>
  <c r="G31" i="24"/>
  <c r="G30" i="24"/>
  <c r="G44" i="24"/>
  <c r="G48" i="24"/>
  <c r="G20" i="24"/>
  <c r="G45" i="24"/>
  <c r="E40" i="24"/>
  <c r="E18" i="24"/>
  <c r="E29" i="24"/>
  <c r="E7" i="24"/>
  <c r="E27" i="24"/>
  <c r="E6" i="24"/>
  <c r="E17" i="24"/>
  <c r="E45" i="24"/>
  <c r="E25" i="24"/>
  <c r="E13" i="24"/>
  <c r="E43" i="24"/>
  <c r="E42" i="24"/>
  <c r="E22" i="24"/>
  <c r="E30" i="24"/>
  <c r="E9" i="24"/>
  <c r="E11" i="24"/>
  <c r="E10" i="24"/>
  <c r="E34" i="24"/>
  <c r="E23" i="24"/>
  <c r="E19" i="24"/>
  <c r="E20" i="24"/>
  <c r="E24" i="24"/>
  <c r="E41" i="24"/>
  <c r="E31" i="24"/>
  <c r="E16" i="24"/>
  <c r="E28" i="24"/>
  <c r="E46" i="24"/>
  <c r="E32" i="24"/>
  <c r="E8" i="24"/>
  <c r="E21" i="24"/>
  <c r="E39" i="24"/>
  <c r="K54" i="24" l="1"/>
  <c r="M54" i="24"/>
  <c r="E54" i="24"/>
  <c r="G54" i="24"/>
  <c r="E35" i="7" l="1"/>
  <c r="E7" i="7"/>
  <c r="D16" i="4" l="1"/>
  <c r="D10" i="5"/>
  <c r="E13" i="5"/>
  <c r="C25" i="6" l="1"/>
  <c r="E9" i="5"/>
  <c r="E10" i="5"/>
  <c r="E11" i="5"/>
  <c r="E12" i="5"/>
  <c r="E14" i="5"/>
  <c r="E15" i="5"/>
  <c r="E17" i="5"/>
  <c r="D16" i="5"/>
  <c r="E16" i="5" s="1"/>
  <c r="D8" i="5"/>
  <c r="E8" i="5" s="1"/>
  <c r="B37" i="4" l="1"/>
  <c r="G12" i="6"/>
  <c r="G8" i="6"/>
  <c r="G7" i="6"/>
  <c r="G6" i="6"/>
  <c r="L16" i="12" l="1"/>
  <c r="K16" i="12"/>
  <c r="J16" i="12"/>
  <c r="I16" i="12"/>
  <c r="G21" i="6" l="1"/>
  <c r="P39" i="6" l="1"/>
  <c r="H18" i="6"/>
  <c r="I18" i="6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9" i="22"/>
  <c r="G22" i="22"/>
  <c r="G40" i="22"/>
  <c r="G15" i="22"/>
  <c r="G7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8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10" i="22"/>
  <c r="G6" i="22"/>
  <c r="M29" i="22"/>
  <c r="M17" i="22"/>
  <c r="M31" i="22"/>
  <c r="M19" i="22"/>
  <c r="M10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9" i="22"/>
  <c r="M28" i="22"/>
  <c r="M24" i="22"/>
  <c r="M42" i="22"/>
  <c r="M34" i="22"/>
  <c r="M16" i="22"/>
  <c r="M7" i="22"/>
  <c r="M8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9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10" i="22"/>
  <c r="K14" i="22"/>
  <c r="K28" i="22"/>
  <c r="K13" i="22"/>
  <c r="K39" i="22"/>
  <c r="K17" i="22"/>
  <c r="K31" i="22"/>
  <c r="K27" i="22"/>
  <c r="K8" i="22"/>
  <c r="K19" i="22"/>
  <c r="K26" i="22"/>
  <c r="K21" i="22"/>
  <c r="K32" i="22"/>
  <c r="K16" i="22"/>
  <c r="K34" i="22"/>
  <c r="K7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9" i="22"/>
  <c r="I24" i="22"/>
  <c r="I39" i="22"/>
  <c r="I20" i="22"/>
  <c r="I21" i="22"/>
  <c r="I32" i="22"/>
  <c r="I6" i="22"/>
  <c r="I42" i="22"/>
  <c r="I31" i="22"/>
  <c r="I8" i="22"/>
  <c r="I12" i="22"/>
  <c r="I19" i="22"/>
  <c r="I34" i="22"/>
  <c r="I26" i="22"/>
  <c r="I7" i="22"/>
  <c r="I10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8" i="22"/>
  <c r="E28" i="22"/>
  <c r="E30" i="22"/>
  <c r="E19" i="22"/>
  <c r="E7" i="22"/>
  <c r="E40" i="22"/>
  <c r="E22" i="22"/>
  <c r="E9" i="22"/>
  <c r="E32" i="22"/>
  <c r="E29" i="22"/>
  <c r="E18" i="22"/>
  <c r="E10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4" i="7" l="1"/>
  <c r="H5" i="6" l="1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9" i="13" l="1"/>
  <c r="F39" i="13"/>
  <c r="L35" i="12"/>
  <c r="K35" i="12"/>
  <c r="J35" i="12"/>
  <c r="I35" i="12"/>
  <c r="C41" i="13" l="1"/>
  <c r="F41" i="13"/>
  <c r="I38" i="12"/>
  <c r="I48" i="12" s="1"/>
  <c r="J38" i="12"/>
  <c r="K38" i="12"/>
  <c r="L38" i="12"/>
  <c r="L48" i="12" s="1"/>
  <c r="D15" i="13" l="1"/>
  <c r="D16" i="13"/>
  <c r="D17" i="13"/>
  <c r="D18" i="13"/>
  <c r="G15" i="13"/>
  <c r="G16" i="13"/>
  <c r="G17" i="13"/>
  <c r="G18" i="13"/>
  <c r="G36" i="13"/>
  <c r="G35" i="13"/>
  <c r="G37" i="13"/>
  <c r="D37" i="13"/>
  <c r="D36" i="13"/>
  <c r="D35" i="13"/>
  <c r="G26" i="13"/>
  <c r="G25" i="13"/>
  <c r="G24" i="13"/>
  <c r="D26" i="13"/>
  <c r="D24" i="13"/>
  <c r="D25" i="13"/>
  <c r="G21" i="13"/>
  <c r="G20" i="13"/>
  <c r="G14" i="13"/>
  <c r="G19" i="13"/>
  <c r="G22" i="13"/>
  <c r="D22" i="13"/>
  <c r="D21" i="13"/>
  <c r="D20" i="13"/>
  <c r="D19" i="13"/>
  <c r="D14" i="13"/>
  <c r="K48" i="12"/>
  <c r="K1190" i="12" s="1"/>
  <c r="J48" i="12"/>
  <c r="J1190" i="12" s="1"/>
  <c r="G7" i="13"/>
  <c r="G31" i="13"/>
  <c r="D7" i="13"/>
  <c r="D31" i="13"/>
  <c r="L1190" i="12"/>
  <c r="G27" i="13"/>
  <c r="G23" i="13"/>
  <c r="D23" i="13"/>
  <c r="D27" i="13"/>
  <c r="D12" i="13"/>
  <c r="D11" i="13"/>
  <c r="D6" i="13"/>
  <c r="D38" i="13"/>
  <c r="D34" i="13"/>
  <c r="D33" i="13"/>
  <c r="D32" i="13"/>
  <c r="D30" i="13"/>
  <c r="D29" i="13"/>
  <c r="D28" i="13"/>
  <c r="D13" i="13"/>
  <c r="G38" i="13"/>
  <c r="G34" i="13"/>
  <c r="G33" i="13"/>
  <c r="G32" i="13"/>
  <c r="G30" i="13"/>
  <c r="G29" i="13"/>
  <c r="G28" i="13"/>
  <c r="G6" i="13"/>
  <c r="G13" i="13"/>
  <c r="G12" i="13"/>
  <c r="G11" i="13"/>
  <c r="G41" i="13"/>
  <c r="L13" i="7"/>
  <c r="C42" i="4"/>
  <c r="J25" i="4"/>
  <c r="L9" i="7"/>
  <c r="L14" i="7"/>
  <c r="L19" i="7"/>
  <c r="N34" i="6"/>
  <c r="G15" i="4"/>
  <c r="D42" i="4"/>
  <c r="D44" i="4" s="1"/>
  <c r="J24" i="4"/>
  <c r="K26" i="4"/>
  <c r="K24" i="4"/>
  <c r="L33" i="7" l="1"/>
  <c r="L35" i="7" s="1"/>
  <c r="K53" i="4"/>
  <c r="J52" i="4"/>
  <c r="F6" i="7"/>
  <c r="L15" i="7" s="1"/>
  <c r="F42" i="4"/>
  <c r="N33" i="6"/>
  <c r="N39" i="6"/>
  <c r="N38" i="6"/>
  <c r="N37" i="6"/>
  <c r="N36" i="6"/>
  <c r="N35" i="6"/>
  <c r="K25" i="4"/>
  <c r="K52" i="4"/>
  <c r="K54" i="4"/>
  <c r="J26" i="4"/>
  <c r="M33" i="7" l="1"/>
  <c r="M34" i="7"/>
  <c r="D7" i="7"/>
  <c r="L18" i="7" s="1"/>
  <c r="L8" i="7"/>
  <c r="F5" i="7"/>
  <c r="F7" i="7" s="1"/>
  <c r="L20" i="7" s="1"/>
  <c r="L40" i="7"/>
  <c r="F43" i="4"/>
  <c r="J53" i="4"/>
  <c r="G16" i="4"/>
  <c r="G14" i="4"/>
  <c r="F33" i="7"/>
  <c r="L45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<sst xmlns="http://schemas.openxmlformats.org/spreadsheetml/2006/main" count="4858" uniqueCount="993">
  <si>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</si>
  <si>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</si>
  <si>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</si>
  <si>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</si>
  <si>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</si>
  <si>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</si>
  <si>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</si>
  <si>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</si>
  <si>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</si>
  <si>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</si>
  <si>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</si>
  <si>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</si>
  <si>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</si>
  <si>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</si>
  <si>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</si>
  <si>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</si>
  <si>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</si>
  <si>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</si>
  <si>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</si>
  <si>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</si>
  <si>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</si>
  <si>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</si>
  <si>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</si>
  <si>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</si>
  <si>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</si>
  <si>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</si>
  <si>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</si>
  <si>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</si>
  <si>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</si>
  <si>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</si>
  <si>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</si>
  <si>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</si>
  <si>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</si>
  <si>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</si>
  <si>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</si>
  <si>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</si>
  <si>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</si>
  <si>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</si>
  <si>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</si>
  <si>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</si>
  <si>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</si>
  <si>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</si>
  <si>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</si>
  <si>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</si>
  <si>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</si>
  <si>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</si>
  <si>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</si>
  <si>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</si>
  <si>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</si>
  <si>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</si>
  <si>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</si>
  <si>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</si>
  <si>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</si>
  <si>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</si>
  <si>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</si>
  <si>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</si>
  <si>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</si>
  <si>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</si>
  <si>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</si>
  <si>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</si>
  <si>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</si>
  <si>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</si>
  <si>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</si>
  <si>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</si>
  <si>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</si>
  <si>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</si>
  <si>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</si>
  <si>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</si>
  <si>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</si>
  <si>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</si>
  <si>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</si>
  <si>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</si>
  <si>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</si>
  <si>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</si>
  <si>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</si>
  <si>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</si>
  <si>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</si>
  <si>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</si>
  <si>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</si>
  <si>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</si>
  <si>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</si>
  <si>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</si>
  <si>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</si>
  <si>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</si>
  <si>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</si>
  <si>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</si>
  <si>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</si>
  <si>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</si>
  <si>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</si>
  <si>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</si>
  <si>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</si>
  <si>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</si>
  <si>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</si>
  <si>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</si>
  <si>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</si>
  <si>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</si>
  <si>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</si>
  <si>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</si>
  <si>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</si>
  <si>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</si>
  <si>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</si>
  <si>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</si>
  <si>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</si>
  <si>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</si>
  <si>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</si>
  <si>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</si>
  <si>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</si>
  <si>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</si>
  <si>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</si>
  <si>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</si>
  <si>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</si>
  <si>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</si>
  <si>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</si>
  <si>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</si>
  <si>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</si>
  <si>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</si>
  <si>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</si>
  <si>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</si>
  <si>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</si>
  <si>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</si>
  <si>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</si>
  <si>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</si>
  <si>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</si>
  <si>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</si>
  <si>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</si>
  <si>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</si>
  <si>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</si>
  <si>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</si>
  <si>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</si>
  <si>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</si>
  <si>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</si>
  <si>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</si>
  <si>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</si>
  <si>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</si>
  <si>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</si>
  <si>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</si>
  <si>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</si>
  <si>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</si>
  <si>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</si>
  <si>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</si>
  <si>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</si>
  <si>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</si>
  <si>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</si>
  <si>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</si>
  <si>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</si>
  <si>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</si>
  <si>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</si>
  <si>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</si>
  <si>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</si>
  <si>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</si>
  <si>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</si>
  <si>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</si>
  <si>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</si>
  <si>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</si>
  <si>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</si>
  <si>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</si>
  <si>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</si>
  <si>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</si>
  <si>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</si>
  <si>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</si>
  <si>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</si>
  <si>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</si>
  <si>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</si>
  <si>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</si>
  <si>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</si>
  <si>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</si>
  <si>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</si>
  <si>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</si>
  <si>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</si>
  <si>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</si>
  <si>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</si>
  <si>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</si>
  <si>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</si>
  <si>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</si>
  <si>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</si>
  <si>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</si>
  <si>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</si>
  <si>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</si>
  <si>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</si>
  <si>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</si>
  <si>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</si>
  <si>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</si>
  <si>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</si>
  <si>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</si>
  <si>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</si>
  <si>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</si>
  <si>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</si>
  <si>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</si>
  <si>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</si>
  <si>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</si>
  <si>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</si>
  <si>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</si>
  <si>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</si>
  <si>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</si>
  <si>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</si>
  <si>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</si>
  <si>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</si>
  <si>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BANCO AMAZONAS S.A.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</si>
  <si>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</si>
  <si>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</si>
  <si>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</si>
  <si>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</si>
  <si>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</si>
  <si>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</si>
  <si>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</si>
  <si>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</si>
  <si>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180 D</t>
  </si>
  <si>
    <t>30 D</t>
  </si>
  <si>
    <t>BANCO BOLIVARIANO C.A.</t>
  </si>
  <si>
    <t>361 D</t>
  </si>
  <si>
    <t>BANCO PICHINCHA C.A.</t>
  </si>
  <si>
    <t>358 D</t>
  </si>
  <si>
    <t>357 D</t>
  </si>
  <si>
    <t>90 D</t>
  </si>
  <si>
    <t>BANECUADOR B.P.</t>
  </si>
  <si>
    <t>35 D</t>
  </si>
  <si>
    <t>CORPORACIÓN FINANCIERA NACIONAL B.P.</t>
  </si>
  <si>
    <t>63 D</t>
  </si>
  <si>
    <t>BANCO DINERS CLUB DEL ECUADOR S.A.</t>
  </si>
  <si>
    <t>SERVICIO DE RENTAS INTERNAS</t>
  </si>
  <si>
    <t>EMPACADORA GRUPO GRANMAR S.A. EMPAGRAN</t>
  </si>
  <si>
    <t>ENVASES DEL LITORAL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</si>
  <si>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</si>
  <si>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</si>
  <si>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</si>
  <si>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</si>
  <si>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</si>
  <si>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</si>
  <si>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</si>
  <si>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</si>
  <si>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356 D</t>
  </si>
  <si>
    <t>PROMOTORES INMOBILIARIOS PRONOBIS S.A.</t>
  </si>
  <si>
    <t>SURGALARE S.A.</t>
  </si>
  <si>
    <t>STARCARGO CIA. LTDA.</t>
  </si>
  <si>
    <t>CORPORACION FAVORITA C.A.</t>
  </si>
  <si>
    <t>INVERSANCARLOS S.A.</t>
  </si>
  <si>
    <t>Instituto de Seguridad Social de la Policía Nacional</t>
  </si>
  <si>
    <t>Notas del Tesoro</t>
  </si>
  <si>
    <t>TOTAL CUOTAS Y VALORES  DE PARTICIPACIÓN</t>
  </si>
  <si>
    <t>271 D</t>
  </si>
  <si>
    <t>363 D</t>
  </si>
  <si>
    <t>PRODUCTORA CARTONERA S.A.</t>
  </si>
  <si>
    <t>ASISERVY S.A.</t>
  </si>
  <si>
    <t>Valor Efectivo 2025</t>
  </si>
  <si>
    <t>PAPEL COMERCIAL CON INTERES TIPO 1</t>
  </si>
  <si>
    <t>97 D</t>
  </si>
  <si>
    <t>BANCO DE MACHALA S.A.</t>
  </si>
  <si>
    <t>CORPORACIÓN ECUATORIANA DE ALIMENTOS Y BEBIDAS CORPABE S.A</t>
  </si>
  <si>
    <t>CERVECERIA NACIONAL CN S.A.</t>
  </si>
  <si>
    <t>COOPERATIVA DE AHORRO Y CRÉDITO ALIANZA DEL VALLE</t>
  </si>
  <si>
    <t>Promedio Diario 2025</t>
  </si>
  <si>
    <t>BONO CDF-RES-2025-001</t>
  </si>
  <si>
    <t>365 D</t>
  </si>
  <si>
    <t>NOTAS DEL TESORO</t>
  </si>
  <si>
    <t>CARVAGU S.A.</t>
  </si>
  <si>
    <t>1096 D</t>
  </si>
  <si>
    <t>FÁBRICA DE DILUYENTES Y ADHESIVOS DISTHER C. LTDA. DISTHER</t>
  </si>
  <si>
    <t>360 D</t>
  </si>
  <si>
    <t>34 D</t>
  </si>
  <si>
    <t>319 D</t>
  </si>
  <si>
    <t>364 D</t>
  </si>
  <si>
    <t>160 D</t>
  </si>
  <si>
    <t>175 D</t>
  </si>
  <si>
    <t>300 D</t>
  </si>
  <si>
    <t>185 D</t>
  </si>
  <si>
    <t>SOCIEDAD INDUSTRIAL GANADERA ELORDEÑO S.A.</t>
  </si>
  <si>
    <t>FONDO COLECTIVO DE INVERSIÓN VANGUARDIA VERSÁTIL</t>
  </si>
  <si>
    <t>329 D</t>
  </si>
  <si>
    <t>332 D</t>
  </si>
  <si>
    <t>1054 D</t>
  </si>
  <si>
    <t>BONO CDF-RES-2025-001 JUBILADOS</t>
  </si>
  <si>
    <t>1074 D</t>
  </si>
  <si>
    <t>273 D</t>
  </si>
  <si>
    <t>CARTIMEX S. A.</t>
  </si>
  <si>
    <t>637 D</t>
  </si>
  <si>
    <t>1005 D</t>
  </si>
  <si>
    <t>1064 D</t>
  </si>
  <si>
    <t>IMPORT GREEN POWER TECHNOLOGY, EQUIPMENT &amp; MACHINERY ITEM S.A.</t>
  </si>
  <si>
    <t>INMOBILIARIA LAVIE S.A.</t>
  </si>
  <si>
    <t>1826 D</t>
  </si>
  <si>
    <t>1082 D</t>
  </si>
  <si>
    <t>252 D</t>
  </si>
  <si>
    <t>263 D</t>
  </si>
  <si>
    <t>1088 D</t>
  </si>
  <si>
    <t>ALMACENES BOYACA S.A.</t>
  </si>
  <si>
    <t>70 D</t>
  </si>
  <si>
    <t>FIDEICOMISO TITULARIZACIÓN OMNI HOSPITAL</t>
  </si>
  <si>
    <t>BEVERAGE BRAND &amp; PATENTS COMPANY BBPC S.A</t>
  </si>
  <si>
    <t>BONO ACTA RESOLUTIVA 002-2022</t>
  </si>
  <si>
    <t>BONO ACTA RESOLUTIVA 004-2018 - JUBILADO</t>
  </si>
  <si>
    <t>1014 D</t>
  </si>
  <si>
    <t>1790 D</t>
  </si>
  <si>
    <t>32 D</t>
  </si>
  <si>
    <t>BANCO INTERNACIONAL S. A.</t>
  </si>
  <si>
    <t>202 D</t>
  </si>
  <si>
    <t>119 D</t>
  </si>
  <si>
    <t>978 D</t>
  </si>
  <si>
    <t>1095 D</t>
  </si>
  <si>
    <t>GREEN ENERGY CONSTRUCTIONS &amp; INTEGRATION C&amp;I S.A</t>
  </si>
  <si>
    <t>PROMOTORA INMOBILIARIA PROZONAS S.A</t>
  </si>
  <si>
    <t>RYC S.A.</t>
  </si>
  <si>
    <t>CORPORACION EL ROSADO S.A.</t>
  </si>
  <si>
    <t>1825 D</t>
  </si>
  <si>
    <t>1369 D</t>
  </si>
  <si>
    <t>FUROIANI OBRAS Y PROYECTOS S. A.</t>
  </si>
  <si>
    <t>224 D</t>
  </si>
  <si>
    <t>LIGA PROFESIONAL DE FUTBOL DEL ECUADOR</t>
  </si>
  <si>
    <t>328 D</t>
  </si>
  <si>
    <t>REPORTO - ACCIONES</t>
  </si>
  <si>
    <t>133 D</t>
  </si>
  <si>
    <t>153 D</t>
  </si>
  <si>
    <t>176 D</t>
  </si>
  <si>
    <t>166 D</t>
  </si>
  <si>
    <t>151 D</t>
  </si>
  <si>
    <t>84 D</t>
  </si>
  <si>
    <t>80 D</t>
  </si>
  <si>
    <t>321 D</t>
  </si>
  <si>
    <t>BONO ACTA RESOLUTIVA 032-2019</t>
  </si>
  <si>
    <t>1042 D</t>
  </si>
  <si>
    <t>317 D</t>
  </si>
  <si>
    <t>973 D</t>
  </si>
  <si>
    <t>2537 D</t>
  </si>
  <si>
    <t>2553 D</t>
  </si>
  <si>
    <t>42 D</t>
  </si>
  <si>
    <t>62 D</t>
  </si>
  <si>
    <t>1091 D</t>
  </si>
  <si>
    <t>1089 D</t>
  </si>
  <si>
    <t>1077 D</t>
  </si>
  <si>
    <t>818 D</t>
  </si>
  <si>
    <t>2558 D</t>
  </si>
  <si>
    <t>HUMANITAS S.A.</t>
  </si>
  <si>
    <t>1509 D</t>
  </si>
  <si>
    <t>1461 D</t>
  </si>
  <si>
    <t>1362 D</t>
  </si>
  <si>
    <t>1357 D</t>
  </si>
  <si>
    <t>1431 D</t>
  </si>
  <si>
    <t>1250 D</t>
  </si>
  <si>
    <t>993 D</t>
  </si>
  <si>
    <t>730 D</t>
  </si>
  <si>
    <t>279 D</t>
  </si>
  <si>
    <t>189 D</t>
  </si>
  <si>
    <t>1715 D</t>
  </si>
  <si>
    <t>1637 D</t>
  </si>
  <si>
    <t>1545 D</t>
  </si>
  <si>
    <t>1454 D</t>
  </si>
  <si>
    <t>1453 D</t>
  </si>
  <si>
    <t>1272 D</t>
  </si>
  <si>
    <t>1181 D</t>
  </si>
  <si>
    <t>707 D</t>
  </si>
  <si>
    <t>85 D</t>
  </si>
  <si>
    <t>1533 D</t>
  </si>
  <si>
    <t>1714 D</t>
  </si>
  <si>
    <t>549 D</t>
  </si>
  <si>
    <t>1370 D</t>
  </si>
  <si>
    <t>92 D</t>
  </si>
  <si>
    <t>2559 D</t>
  </si>
  <si>
    <t>2191 D</t>
  </si>
  <si>
    <t>1918 D</t>
  </si>
  <si>
    <t>1408 D</t>
  </si>
  <si>
    <t>1429 D</t>
  </si>
  <si>
    <t>217 D</t>
  </si>
  <si>
    <t>302 D</t>
  </si>
  <si>
    <t>41 D</t>
  </si>
  <si>
    <t>GALARMOBIL S.A.</t>
  </si>
  <si>
    <t>26 D</t>
  </si>
  <si>
    <t>NEGOCIOS AUTOMOTRICES NEOHYUNDAI S.A.</t>
  </si>
  <si>
    <t>60 D</t>
  </si>
  <si>
    <t>102 D</t>
  </si>
  <si>
    <t>135 D</t>
  </si>
  <si>
    <t>FIDEICOMISO TITULARIZACION PROYECTO NUEVO TRANSPORTE GUAYAQUIL</t>
  </si>
  <si>
    <t>1236 D</t>
  </si>
  <si>
    <t>FONDO DE INVERSIÓN COTIZADO PRIME</t>
  </si>
  <si>
    <t>HOLCIM ECUADOR S.A.</t>
  </si>
  <si>
    <t>344 D</t>
  </si>
  <si>
    <t>157 D</t>
  </si>
  <si>
    <t>BONO ACTA RESOLUTIVA 002-2021</t>
  </si>
  <si>
    <t>1491 D</t>
  </si>
  <si>
    <t>1501 D</t>
  </si>
  <si>
    <t>1450 D</t>
  </si>
  <si>
    <t>1437 D</t>
  </si>
  <si>
    <t>711 D</t>
  </si>
  <si>
    <t>1495 D</t>
  </si>
  <si>
    <t>1366 D</t>
  </si>
  <si>
    <t>1378 D</t>
  </si>
  <si>
    <t>1736 D</t>
  </si>
  <si>
    <t>2099 D</t>
  </si>
  <si>
    <t>1022 D</t>
  </si>
  <si>
    <t>1364 D</t>
  </si>
  <si>
    <t>1729 D</t>
  </si>
  <si>
    <t>606 D</t>
  </si>
  <si>
    <t>1000 D</t>
  </si>
  <si>
    <t>412 D</t>
  </si>
  <si>
    <t>1701 D</t>
  </si>
  <si>
    <t>959 D</t>
  </si>
  <si>
    <t>971 D</t>
  </si>
  <si>
    <t>953 D</t>
  </si>
  <si>
    <t>1034 D</t>
  </si>
  <si>
    <t>228 D</t>
  </si>
  <si>
    <t>2542 D</t>
  </si>
  <si>
    <t>1720 D</t>
  </si>
  <si>
    <t>2549 D</t>
  </si>
  <si>
    <t>2185 D</t>
  </si>
  <si>
    <t>1718 D</t>
  </si>
  <si>
    <t>1725 D</t>
  </si>
  <si>
    <t>1719 D</t>
  </si>
  <si>
    <t>1713 D</t>
  </si>
  <si>
    <t>1707 D</t>
  </si>
  <si>
    <t>1706 D</t>
  </si>
  <si>
    <t>2534 D</t>
  </si>
  <si>
    <t>1075 D</t>
  </si>
  <si>
    <t>1354 D</t>
  </si>
  <si>
    <t>1552 D</t>
  </si>
  <si>
    <t>1796 D</t>
  </si>
  <si>
    <t>1594 D</t>
  </si>
  <si>
    <t>1543 D</t>
  </si>
  <si>
    <t>1550 D</t>
  </si>
  <si>
    <t>1575 D</t>
  </si>
  <si>
    <t>1539 D</t>
  </si>
  <si>
    <t>1538 D</t>
  </si>
  <si>
    <t>1530 D</t>
  </si>
  <si>
    <t>1407 D</t>
  </si>
  <si>
    <t>1394 D</t>
  </si>
  <si>
    <t>709 D</t>
  </si>
  <si>
    <t>699 D</t>
  </si>
  <si>
    <t>503 D</t>
  </si>
  <si>
    <t>1532 D</t>
  </si>
  <si>
    <t>BONO DEL ESTADOCDF-RES-2024-0004</t>
  </si>
  <si>
    <t>607 D</t>
  </si>
  <si>
    <t>574 D</t>
  </si>
  <si>
    <t>587 D</t>
  </si>
  <si>
    <t>586 D</t>
  </si>
  <si>
    <t>1525 D</t>
  </si>
  <si>
    <t>1522 D</t>
  </si>
  <si>
    <t>1521 D</t>
  </si>
  <si>
    <t>1418 D</t>
  </si>
  <si>
    <t>1169 D</t>
  </si>
  <si>
    <t>1041 D</t>
  </si>
  <si>
    <t>1040 D</t>
  </si>
  <si>
    <t>192 D</t>
  </si>
  <si>
    <t>BANCO COOPNACIONAL S.A.</t>
  </si>
  <si>
    <t>56 D</t>
  </si>
  <si>
    <t>96 D</t>
  </si>
  <si>
    <t>123 D</t>
  </si>
  <si>
    <t>196 D</t>
  </si>
  <si>
    <t>303 D</t>
  </si>
  <si>
    <t>154 D</t>
  </si>
  <si>
    <t>150 D</t>
  </si>
  <si>
    <t>209 D</t>
  </si>
  <si>
    <t>COOPERATIVA DE AHORRO Y CREDITO ANDALUCIA LTDA.</t>
  </si>
  <si>
    <t>98 D</t>
  </si>
  <si>
    <t>38 D</t>
  </si>
  <si>
    <t>1081 D</t>
  </si>
  <si>
    <t>1078 D</t>
  </si>
  <si>
    <t>398 D</t>
  </si>
  <si>
    <t>517 D</t>
  </si>
  <si>
    <t>518 D</t>
  </si>
  <si>
    <t>579 D</t>
  </si>
  <si>
    <t>602 D</t>
  </si>
  <si>
    <t>671 D</t>
  </si>
  <si>
    <t>CORPETROLSA S.A</t>
  </si>
  <si>
    <t>726 D</t>
  </si>
  <si>
    <t>2541 D</t>
  </si>
  <si>
    <t>223 D</t>
  </si>
  <si>
    <t>DREAMPACK ECUADOR S.A.</t>
  </si>
  <si>
    <t>1456 D</t>
  </si>
  <si>
    <t>1455 D</t>
  </si>
  <si>
    <t>1047 D</t>
  </si>
  <si>
    <t>863 D</t>
  </si>
  <si>
    <t>1816 D</t>
  </si>
  <si>
    <t>1813 D</t>
  </si>
  <si>
    <t>1098 D</t>
  </si>
  <si>
    <t>1380 D</t>
  </si>
  <si>
    <t>INDUSTRIAS OMEGA C.A.</t>
  </si>
  <si>
    <t>525 D</t>
  </si>
  <si>
    <t>PRODUCTOS DEL AGRO SYLVIA MARIA S.A. AGROSYLMA</t>
  </si>
  <si>
    <t>617 D</t>
  </si>
  <si>
    <t>913 D</t>
  </si>
  <si>
    <t>577 D</t>
  </si>
  <si>
    <t>1776 D</t>
  </si>
  <si>
    <t>TUVAL S.A.</t>
  </si>
  <si>
    <t>OBLIGACIONES CONV.EN ACCIONES</t>
  </si>
  <si>
    <t>COMPUTADORES Y EQUIPOS COMPUEQUIP DOS S.A.</t>
  </si>
  <si>
    <t>992 D</t>
  </si>
  <si>
    <t>CULTIVO Y EXPORTACIÓN ACUÍCOLA CEAEXPORT S.A.</t>
  </si>
  <si>
    <t>1554 D</t>
  </si>
  <si>
    <t>1004 D</t>
  </si>
  <si>
    <t>822 D</t>
  </si>
  <si>
    <t>1361 D</t>
  </si>
  <si>
    <t>1275 D</t>
  </si>
  <si>
    <t>1273 D</t>
  </si>
  <si>
    <t>1187 D</t>
  </si>
  <si>
    <t>1183 D</t>
  </si>
  <si>
    <t>815 D</t>
  </si>
  <si>
    <t>731 D</t>
  </si>
  <si>
    <t>727 D</t>
  </si>
  <si>
    <t>724 D</t>
  </si>
  <si>
    <t>458 D</t>
  </si>
  <si>
    <t>87 D</t>
  </si>
  <si>
    <t>48 D</t>
  </si>
  <si>
    <t>886 D</t>
  </si>
  <si>
    <t>887 D</t>
  </si>
  <si>
    <t>2282 D</t>
  </si>
  <si>
    <t>1917 D</t>
  </si>
  <si>
    <t>1734 D</t>
  </si>
  <si>
    <t>1145 D</t>
  </si>
  <si>
    <t>1600 D</t>
  </si>
  <si>
    <t>1722 D</t>
  </si>
  <si>
    <t>1448 D</t>
  </si>
  <si>
    <t>1267 D</t>
  </si>
  <si>
    <t>444 D</t>
  </si>
  <si>
    <t>261 D</t>
  </si>
  <si>
    <t>1191 D</t>
  </si>
  <si>
    <t>917 D</t>
  </si>
  <si>
    <t>2533 D</t>
  </si>
  <si>
    <t>2442 D</t>
  </si>
  <si>
    <t>1794 D</t>
  </si>
  <si>
    <t>1709 D</t>
  </si>
  <si>
    <t>1613 D</t>
  </si>
  <si>
    <t>1338 D</t>
  </si>
  <si>
    <t>1156 D</t>
  </si>
  <si>
    <t>979 D</t>
  </si>
  <si>
    <t>706 D</t>
  </si>
  <si>
    <t>333 D</t>
  </si>
  <si>
    <t>242 D</t>
  </si>
  <si>
    <t>1316 D</t>
  </si>
  <si>
    <t>1721 D</t>
  </si>
  <si>
    <t>1356 D</t>
  </si>
  <si>
    <t>810 D</t>
  </si>
  <si>
    <t>165 D</t>
  </si>
  <si>
    <t>122 D</t>
  </si>
  <si>
    <t>354 D</t>
  </si>
  <si>
    <t>330 D</t>
  </si>
  <si>
    <t>287 D</t>
  </si>
  <si>
    <t>220 D</t>
  </si>
  <si>
    <t>129 D</t>
  </si>
  <si>
    <t>45 D</t>
  </si>
  <si>
    <t>350 D</t>
  </si>
  <si>
    <t>5 D</t>
  </si>
  <si>
    <t>310 D</t>
  </si>
  <si>
    <t>164 D</t>
  </si>
  <si>
    <t>124 D</t>
  </si>
  <si>
    <t>195 D</t>
  </si>
  <si>
    <t>251 D</t>
  </si>
  <si>
    <t>21 D</t>
  </si>
  <si>
    <t>928 D</t>
  </si>
  <si>
    <t>FIDEICOMISO DE TITULARIZACIÓN PRIMERA EMISIÓN DE FLUJOS FUTUROS LACOSTA COUNTRY CLUB</t>
  </si>
  <si>
    <t>FIDEICOMISO TERCERA TITULARIZACIÓN DE RETAIL CARTIMEX</t>
  </si>
  <si>
    <t>148 D</t>
  </si>
  <si>
    <t>149 D</t>
  </si>
  <si>
    <t>FONDO DE INVERSIÓN COTIZADO FIDUCIA ETF</t>
  </si>
  <si>
    <t>EDUCACION Y FUTURO TEKAFUTURO S.A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</si>
  <si>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Septiembre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</si>
  <si>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Septiembre 2025</t>
    </r>
  </si>
  <si>
    <t>Andes Capital Casa de Valores Andescapital S.A.</t>
  </si>
  <si>
    <t>345 D</t>
  </si>
  <si>
    <t>127 D</t>
  </si>
  <si>
    <t>288 D</t>
  </si>
  <si>
    <t>65 D</t>
  </si>
  <si>
    <t>215 D</t>
  </si>
  <si>
    <t>199 D</t>
  </si>
  <si>
    <t>1464 D</t>
  </si>
  <si>
    <t>1427 D</t>
  </si>
  <si>
    <t>1395 D</t>
  </si>
  <si>
    <t>1480 D</t>
  </si>
  <si>
    <t>390 D</t>
  </si>
  <si>
    <t>603 D</t>
  </si>
  <si>
    <t>601 D</t>
  </si>
  <si>
    <t>600 D</t>
  </si>
  <si>
    <t>588 D</t>
  </si>
  <si>
    <t>599 D</t>
  </si>
  <si>
    <t>2433 D</t>
  </si>
  <si>
    <t>1549 D</t>
  </si>
  <si>
    <t>1931 D</t>
  </si>
  <si>
    <t>1315 D</t>
  </si>
  <si>
    <t>1312 D</t>
  </si>
  <si>
    <t>2905 D</t>
  </si>
  <si>
    <t>961 D</t>
  </si>
  <si>
    <t>627 D</t>
  </si>
  <si>
    <t>255 D</t>
  </si>
  <si>
    <t>2794 D</t>
  </si>
  <si>
    <t>384 D</t>
  </si>
  <si>
    <t>1823 D</t>
  </si>
  <si>
    <t>1710 D</t>
  </si>
  <si>
    <t>1665 D</t>
  </si>
  <si>
    <t>1798 D</t>
  </si>
  <si>
    <t>1824 D</t>
  </si>
  <si>
    <t>1699 D</t>
  </si>
  <si>
    <t>1648 D</t>
  </si>
  <si>
    <t>930 D</t>
  </si>
  <si>
    <t>1028 D</t>
  </si>
  <si>
    <t>1811 D</t>
  </si>
  <si>
    <t>1647 D</t>
  </si>
  <si>
    <t>1807 D</t>
  </si>
  <si>
    <t>187 D</t>
  </si>
  <si>
    <t>206 D</t>
  </si>
  <si>
    <t>203 D</t>
  </si>
  <si>
    <t>1723 D</t>
  </si>
  <si>
    <t>1002 D</t>
  </si>
  <si>
    <t>1015 D</t>
  </si>
  <si>
    <t>1029 D</t>
  </si>
  <si>
    <t>1651 D</t>
  </si>
  <si>
    <t>2513 D</t>
  </si>
  <si>
    <t>3147 D</t>
  </si>
  <si>
    <t>2521 D</t>
  </si>
  <si>
    <t>3157 D</t>
  </si>
  <si>
    <t>3156 D</t>
  </si>
  <si>
    <t>3155 D</t>
  </si>
  <si>
    <t>3154 D</t>
  </si>
  <si>
    <t>3153 D</t>
  </si>
  <si>
    <t>3169 D</t>
  </si>
  <si>
    <t>3168 D</t>
  </si>
  <si>
    <t>2136 D</t>
  </si>
  <si>
    <t>1808 D</t>
  </si>
  <si>
    <t>2184 D</t>
  </si>
  <si>
    <t>2554 D</t>
  </si>
  <si>
    <t>2186 D</t>
  </si>
  <si>
    <t>1678 D</t>
  </si>
  <si>
    <t>2188 D</t>
  </si>
  <si>
    <t>2187 D</t>
  </si>
  <si>
    <t>2182 D</t>
  </si>
  <si>
    <t>1820 D</t>
  </si>
  <si>
    <t>1692 D</t>
  </si>
  <si>
    <t>1821 D</t>
  </si>
  <si>
    <t>1319 D</t>
  </si>
  <si>
    <t>1799 D</t>
  </si>
  <si>
    <t>1792 D</t>
  </si>
  <si>
    <t>721 D</t>
  </si>
  <si>
    <t>1694 D</t>
  </si>
  <si>
    <t>1676 D</t>
  </si>
  <si>
    <t>1314 D</t>
  </si>
  <si>
    <t>1313 D</t>
  </si>
  <si>
    <t>1457 D</t>
  </si>
  <si>
    <t>1048 D</t>
  </si>
  <si>
    <t>1327 D</t>
  </si>
  <si>
    <t>712 D</t>
  </si>
  <si>
    <t>710 D</t>
  </si>
  <si>
    <t>713 D</t>
  </si>
  <si>
    <t>595 D</t>
  </si>
  <si>
    <t>1309 D</t>
  </si>
  <si>
    <t>1802 D</t>
  </si>
  <si>
    <t>2167 D</t>
  </si>
  <si>
    <t>BONO DEL ESTADO CDF-RES-2024-0004 JUBILA</t>
  </si>
  <si>
    <t>2854 D</t>
  </si>
  <si>
    <t>2869 D</t>
  </si>
  <si>
    <t>2262 D</t>
  </si>
  <si>
    <t>2260 D</t>
  </si>
  <si>
    <t>1567 D</t>
  </si>
  <si>
    <t>1563 D</t>
  </si>
  <si>
    <t>1371 D</t>
  </si>
  <si>
    <t>1822 D</t>
  </si>
  <si>
    <t>1508 D</t>
  </si>
  <si>
    <t>1577 D</t>
  </si>
  <si>
    <t>1569 D</t>
  </si>
  <si>
    <t>1568 D</t>
  </si>
  <si>
    <t>1516 D</t>
  </si>
  <si>
    <t>1548 D</t>
  </si>
  <si>
    <t>1519 D</t>
  </si>
  <si>
    <t>1152 D</t>
  </si>
  <si>
    <t>1182 D</t>
  </si>
  <si>
    <t>1210 D</t>
  </si>
  <si>
    <t>1166 D</t>
  </si>
  <si>
    <t>1068 D</t>
  </si>
  <si>
    <t>836 D</t>
  </si>
  <si>
    <t>1027 D</t>
  </si>
  <si>
    <t>991 D</t>
  </si>
  <si>
    <t>831 D</t>
  </si>
  <si>
    <t>817 D</t>
  </si>
  <si>
    <t>673 D</t>
  </si>
  <si>
    <t>657 D</t>
  </si>
  <si>
    <t>299 D</t>
  </si>
  <si>
    <t>1541 D</t>
  </si>
  <si>
    <t>2296 D</t>
  </si>
  <si>
    <t>2302 D</t>
  </si>
  <si>
    <t>560 D</t>
  </si>
  <si>
    <t>167 D</t>
  </si>
  <si>
    <t>1479 D</t>
  </si>
  <si>
    <t>1498 D</t>
  </si>
  <si>
    <t>1484 D</t>
  </si>
  <si>
    <t>1494 D</t>
  </si>
  <si>
    <t>1493 D</t>
  </si>
  <si>
    <t>1507 D</t>
  </si>
  <si>
    <t>1487 D</t>
  </si>
  <si>
    <t>2862 D</t>
  </si>
  <si>
    <t>1772 D</t>
  </si>
  <si>
    <t>1506 D</t>
  </si>
  <si>
    <t>2137 D</t>
  </si>
  <si>
    <t>1500 D</t>
  </si>
  <si>
    <t>1499 D</t>
  </si>
  <si>
    <t>1490 D</t>
  </si>
  <si>
    <t>1486 D</t>
  </si>
  <si>
    <t>2503 D</t>
  </si>
  <si>
    <t>1485 D</t>
  </si>
  <si>
    <t>1399 D</t>
  </si>
  <si>
    <t>1400 D</t>
  </si>
  <si>
    <t>1126 D</t>
  </si>
  <si>
    <t>1142 D</t>
  </si>
  <si>
    <t>759 D</t>
  </si>
  <si>
    <t>761 D</t>
  </si>
  <si>
    <t>754 D</t>
  </si>
  <si>
    <t>396 D</t>
  </si>
  <si>
    <t>391 D</t>
  </si>
  <si>
    <t>125 D</t>
  </si>
  <si>
    <t>BANCO ATLÁNTIDA S.A</t>
  </si>
  <si>
    <t>193 D</t>
  </si>
  <si>
    <t>95 D</t>
  </si>
  <si>
    <t>138 D</t>
  </si>
  <si>
    <t>211 D</t>
  </si>
  <si>
    <t>234 D</t>
  </si>
  <si>
    <t>336 D</t>
  </si>
  <si>
    <t>126 D</t>
  </si>
  <si>
    <t>BANCO PROCREDIT S.A.</t>
  </si>
  <si>
    <t>73 D</t>
  </si>
  <si>
    <t>COOPERATIVA DE AHORRO Y CREDITO COOPROGRESO LTDA.</t>
  </si>
  <si>
    <t>99 D</t>
  </si>
  <si>
    <t>COOPERATIVA DE AHORRO Y CRÉDITO TULCÁN LTDA.</t>
  </si>
  <si>
    <t>BANCO SOLIDARIO S.A.</t>
  </si>
  <si>
    <t>86 D</t>
  </si>
  <si>
    <t>83 D</t>
  </si>
  <si>
    <t>243 D</t>
  </si>
  <si>
    <t>145 D</t>
  </si>
  <si>
    <t>88 D</t>
  </si>
  <si>
    <t>1046 D</t>
  </si>
  <si>
    <t>ARRENDATOTEM S.A</t>
  </si>
  <si>
    <t>956 D</t>
  </si>
  <si>
    <t>728 D</t>
  </si>
  <si>
    <t>BABY’S S.A</t>
  </si>
  <si>
    <t>BASESURCORP S.A.</t>
  </si>
  <si>
    <t>660 D</t>
  </si>
  <si>
    <t>848 D</t>
  </si>
  <si>
    <t>910 D</t>
  </si>
  <si>
    <t>CORPORACIÓN FERNÁNDEZ CORPFERNÁNDEZ S. A.</t>
  </si>
  <si>
    <t>1438 D</t>
  </si>
  <si>
    <t>1795 D</t>
  </si>
  <si>
    <t>1791 D</t>
  </si>
  <si>
    <t>1788 D</t>
  </si>
  <si>
    <t>1781 D</t>
  </si>
  <si>
    <t>1778 D</t>
  </si>
  <si>
    <t>1775 D</t>
  </si>
  <si>
    <t>DANIELCOM EQUIPMENT SUPPLY S.A</t>
  </si>
  <si>
    <t>708 D</t>
  </si>
  <si>
    <t>546 D</t>
  </si>
  <si>
    <t>1085 D</t>
  </si>
  <si>
    <t>1087 D</t>
  </si>
  <si>
    <t>1092 D</t>
  </si>
  <si>
    <t>1093 D</t>
  </si>
  <si>
    <t>1203 D</t>
  </si>
  <si>
    <t>ECUAHIELO S.A.</t>
  </si>
  <si>
    <t>1449 D</t>
  </si>
  <si>
    <t>1447 D</t>
  </si>
  <si>
    <t>927 D</t>
  </si>
  <si>
    <t>924 D</t>
  </si>
  <si>
    <t>1410 D</t>
  </si>
  <si>
    <t>496 D</t>
  </si>
  <si>
    <t>509 D</t>
  </si>
  <si>
    <t>1422 D</t>
  </si>
  <si>
    <t>820 D</t>
  </si>
  <si>
    <t>1793 D</t>
  </si>
  <si>
    <t>636 D</t>
  </si>
  <si>
    <t>1049 D</t>
  </si>
  <si>
    <t>1063 D</t>
  </si>
  <si>
    <t>896 D</t>
  </si>
  <si>
    <t>900 D</t>
  </si>
  <si>
    <t>903 D</t>
  </si>
  <si>
    <t>1360 D</t>
  </si>
  <si>
    <t>IMPORTADORA INDUSTRIAL AGRICOLA DEL MONTE SOCIEDAD ANONIMA INMONTE</t>
  </si>
  <si>
    <t>323 D</t>
  </si>
  <si>
    <t>LIRIS S.A.</t>
  </si>
  <si>
    <t>937 D</t>
  </si>
  <si>
    <t>866 D</t>
  </si>
  <si>
    <t>516 D</t>
  </si>
  <si>
    <t>PETROLEOS DE LOS RIOS PETROLRIOS C.A.</t>
  </si>
  <si>
    <t>1812 D</t>
  </si>
  <si>
    <t>REPRODUCTORAS DEL ECUADOR S.A. REPROECSA</t>
  </si>
  <si>
    <t>1631 D</t>
  </si>
  <si>
    <t>SALCEDO MOTORS S.A. SALMOTORSA</t>
  </si>
  <si>
    <t>567 D</t>
  </si>
  <si>
    <t>564 D</t>
  </si>
  <si>
    <t>585 D</t>
  </si>
  <si>
    <t>584 D</t>
  </si>
  <si>
    <t>409 D</t>
  </si>
  <si>
    <t>582 D</t>
  </si>
  <si>
    <t>581 D</t>
  </si>
  <si>
    <t>578 D</t>
  </si>
  <si>
    <t>576 D</t>
  </si>
  <si>
    <t>575 D</t>
  </si>
  <si>
    <t>570 D</t>
  </si>
  <si>
    <t>596 D</t>
  </si>
  <si>
    <t>571 D</t>
  </si>
  <si>
    <t>964 D</t>
  </si>
  <si>
    <t>641 D</t>
  </si>
  <si>
    <t>1107 D</t>
  </si>
  <si>
    <t>734 D</t>
  </si>
  <si>
    <t>1008 D</t>
  </si>
  <si>
    <t>813 D</t>
  </si>
  <si>
    <t>904 D</t>
  </si>
  <si>
    <t>1782 D</t>
  </si>
  <si>
    <t>1691 D</t>
  </si>
  <si>
    <t>1616 D</t>
  </si>
  <si>
    <t>1685 D</t>
  </si>
  <si>
    <t>1324 D</t>
  </si>
  <si>
    <t>1503 D</t>
  </si>
  <si>
    <t>1412 D</t>
  </si>
  <si>
    <t>1318 D</t>
  </si>
  <si>
    <t>1051 D</t>
  </si>
  <si>
    <t>1230 D</t>
  </si>
  <si>
    <t>1139 D</t>
  </si>
  <si>
    <t>1045 D</t>
  </si>
  <si>
    <t>869 D</t>
  </si>
  <si>
    <t>777 D</t>
  </si>
  <si>
    <t>685 D</t>
  </si>
  <si>
    <t>771 D</t>
  </si>
  <si>
    <t>593 D</t>
  </si>
  <si>
    <t>684 D</t>
  </si>
  <si>
    <t>679 D</t>
  </si>
  <si>
    <t>504 D</t>
  </si>
  <si>
    <t>592 D</t>
  </si>
  <si>
    <t>498 D</t>
  </si>
  <si>
    <t>406 D</t>
  </si>
  <si>
    <t>320 D</t>
  </si>
  <si>
    <t>314 D</t>
  </si>
  <si>
    <t>222 D</t>
  </si>
  <si>
    <t>139 D</t>
  </si>
  <si>
    <t>1065 D</t>
  </si>
  <si>
    <t>1704 D</t>
  </si>
  <si>
    <t>883 D</t>
  </si>
  <si>
    <t>580 D</t>
  </si>
  <si>
    <t>490 D</t>
  </si>
  <si>
    <t>1268 D</t>
  </si>
  <si>
    <t>1440 D</t>
  </si>
  <si>
    <t>441 D</t>
  </si>
  <si>
    <t>347 D</t>
  </si>
  <si>
    <t>394 D</t>
  </si>
  <si>
    <t>29 D</t>
  </si>
  <si>
    <t>1904 D</t>
  </si>
  <si>
    <t>448 D</t>
  </si>
  <si>
    <t>1337 D</t>
  </si>
  <si>
    <t>1702 D</t>
  </si>
  <si>
    <t>1726 D</t>
  </si>
  <si>
    <t>1728 D</t>
  </si>
  <si>
    <t>1818 D</t>
  </si>
  <si>
    <t>FRESTO FOODS S.A</t>
  </si>
  <si>
    <t>1919 D</t>
  </si>
  <si>
    <t>1908 D</t>
  </si>
  <si>
    <t>1903 D</t>
  </si>
  <si>
    <t>1901 D</t>
  </si>
  <si>
    <t>1897 D</t>
  </si>
  <si>
    <t>1894 D</t>
  </si>
  <si>
    <t>1890 D</t>
  </si>
  <si>
    <t>1711 D</t>
  </si>
  <si>
    <t>1536 D</t>
  </si>
  <si>
    <t>1529 D</t>
  </si>
  <si>
    <t>1174 D</t>
  </si>
  <si>
    <t>1526 D</t>
  </si>
  <si>
    <t>1537 D</t>
  </si>
  <si>
    <t>1546 D</t>
  </si>
  <si>
    <t>1708 D</t>
  </si>
  <si>
    <t>1712 D</t>
  </si>
  <si>
    <t>1891 D</t>
  </si>
  <si>
    <t>1895 D</t>
  </si>
  <si>
    <t>1898 D</t>
  </si>
  <si>
    <t>1902 D</t>
  </si>
  <si>
    <t>1911 D</t>
  </si>
  <si>
    <t>507 D</t>
  </si>
  <si>
    <t>502 D</t>
  </si>
  <si>
    <t>500 D</t>
  </si>
  <si>
    <t>501 D</t>
  </si>
  <si>
    <t>493 D</t>
  </si>
  <si>
    <t>407 D</t>
  </si>
  <si>
    <t>403 D</t>
  </si>
  <si>
    <t>400 D</t>
  </si>
  <si>
    <t>316 D</t>
  </si>
  <si>
    <t>315 D</t>
  </si>
  <si>
    <t>311 D</t>
  </si>
  <si>
    <t>308 D</t>
  </si>
  <si>
    <t>304 D</t>
  </si>
  <si>
    <t>219 D</t>
  </si>
  <si>
    <t>216 D</t>
  </si>
  <si>
    <t>212 D</t>
  </si>
  <si>
    <t>213 D</t>
  </si>
  <si>
    <t>225 D</t>
  </si>
  <si>
    <t>307 D</t>
  </si>
  <si>
    <t>395 D</t>
  </si>
  <si>
    <t>399 D</t>
  </si>
  <si>
    <t>402 D</t>
  </si>
  <si>
    <t>408 D</t>
  </si>
  <si>
    <t>494 D</t>
  </si>
  <si>
    <t>497 D</t>
  </si>
  <si>
    <t>510 D</t>
  </si>
  <si>
    <t>674 D</t>
  </si>
  <si>
    <t>528 D</t>
  </si>
  <si>
    <t>237 D</t>
  </si>
  <si>
    <t>259 D</t>
  </si>
  <si>
    <t>170 D</t>
  </si>
  <si>
    <t>1151 D</t>
  </si>
  <si>
    <t>1243 D</t>
  </si>
  <si>
    <t>1333 D</t>
  </si>
  <si>
    <t>1424 D</t>
  </si>
  <si>
    <t>1789 D</t>
  </si>
  <si>
    <t>342 D</t>
  </si>
  <si>
    <t>250 D</t>
  </si>
  <si>
    <t>NUPORCA NÚCLEOS PORCINOS DEL ECUADOR C.A.</t>
  </si>
  <si>
    <t>2467 D</t>
  </si>
  <si>
    <t>2373 D</t>
  </si>
  <si>
    <t>2007 D</t>
  </si>
  <si>
    <t>1642 D</t>
  </si>
  <si>
    <t>1277 D</t>
  </si>
  <si>
    <t>640 D</t>
  </si>
  <si>
    <t>367 D</t>
  </si>
  <si>
    <t>622 D</t>
  </si>
  <si>
    <t>440 D</t>
  </si>
  <si>
    <t>799 D</t>
  </si>
  <si>
    <t>1094 D</t>
  </si>
  <si>
    <t>1459 D</t>
  </si>
  <si>
    <t>819 D</t>
  </si>
  <si>
    <t>1805 D</t>
  </si>
  <si>
    <t>1624 D</t>
  </si>
  <si>
    <t>1348 D</t>
  </si>
  <si>
    <t>1259 D</t>
  </si>
  <si>
    <t>1167 D</t>
  </si>
  <si>
    <t>984 D</t>
  </si>
  <si>
    <t>893 D</t>
  </si>
  <si>
    <t>802 D</t>
  </si>
  <si>
    <t>529 D</t>
  </si>
  <si>
    <t>438 D</t>
  </si>
  <si>
    <t>71 D</t>
  </si>
  <si>
    <t>43 D</t>
  </si>
  <si>
    <t>132 D</t>
  </si>
  <si>
    <t>338 D</t>
  </si>
  <si>
    <t>331 D</t>
  </si>
  <si>
    <t>232 D</t>
  </si>
  <si>
    <t>111 D</t>
  </si>
  <si>
    <t>COMPUTRONSA S.A.</t>
  </si>
  <si>
    <t>326 D</t>
  </si>
  <si>
    <t>113 D</t>
  </si>
  <si>
    <t>COTZUL S.A.</t>
  </si>
  <si>
    <t>155 D</t>
  </si>
  <si>
    <t>DISTRIBUIDORA COMERCIAL DEL NORTE TRICOMNOR S.A</t>
  </si>
  <si>
    <t>DULCENAC S.A. DULCERIA NACIONAL</t>
  </si>
  <si>
    <t>267 D</t>
  </si>
  <si>
    <t>240 D</t>
  </si>
  <si>
    <t>33 D</t>
  </si>
  <si>
    <t>22 D</t>
  </si>
  <si>
    <t>103 D</t>
  </si>
  <si>
    <t>FISA FUNDICIONES INDUSTRIALES S.A</t>
  </si>
  <si>
    <t>301 D</t>
  </si>
  <si>
    <t>168 D</t>
  </si>
  <si>
    <t>322 D</t>
  </si>
  <si>
    <t>204 D</t>
  </si>
  <si>
    <t>114 D</t>
  </si>
  <si>
    <t>112 D</t>
  </si>
  <si>
    <t>OFFSET ABAD C.A.</t>
  </si>
  <si>
    <t>28 D</t>
  </si>
  <si>
    <t>19 D</t>
  </si>
  <si>
    <t>14 D</t>
  </si>
  <si>
    <t>116 D</t>
  </si>
  <si>
    <t>100 D</t>
  </si>
  <si>
    <t>57 D</t>
  </si>
  <si>
    <t>50 D</t>
  </si>
  <si>
    <t>173 D</t>
  </si>
  <si>
    <t>94 D</t>
  </si>
  <si>
    <t>75 D</t>
  </si>
  <si>
    <t>231 D</t>
  </si>
  <si>
    <t>230 D</t>
  </si>
  <si>
    <t>227 D</t>
  </si>
  <si>
    <t>ZURIDIST CIA. LTDA.</t>
  </si>
  <si>
    <t>334 D</t>
  </si>
  <si>
    <t>238 D</t>
  </si>
  <si>
    <t>159 D</t>
  </si>
  <si>
    <t>146 D</t>
  </si>
  <si>
    <t>190 D</t>
  </si>
  <si>
    <t>353 D</t>
  </si>
  <si>
    <t>280 D</t>
  </si>
  <si>
    <t>722 D</t>
  </si>
  <si>
    <t>1184 D</t>
  </si>
  <si>
    <t>1170 D</t>
  </si>
  <si>
    <t>FIDEICOMISO TITULARIZACIÓN COSTA GARDENS</t>
  </si>
  <si>
    <t>770 D</t>
  </si>
  <si>
    <t>774 D</t>
  </si>
  <si>
    <t>134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</si>
  <si>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Septiembre de 2025  Hasta: 30 de Septiembre de 2025</t>
    </r>
  </si>
  <si>
    <t>CUOTAS Y VALORES  DE PARTICIPACIÓN</t>
  </si>
  <si>
    <t>BOLSA DE VALORES DE GUAYAQUIL S.A. BVG</t>
  </si>
  <si>
    <t>VERDETEKA S.A</t>
  </si>
  <si>
    <t>TECAFORTUNA S.A.</t>
  </si>
  <si>
    <t>BOLETÍN MENSUAL DE OPERACIONES
SEPTIEMBRE 2025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</si>
  <si>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Septiembre de 2025 - No. 360</t>
    </r>
  </si>
  <si>
    <t>EN SEPTIEMBRE DE 2025</t>
  </si>
  <si>
    <t>El monto tranzado en la BVG en el mes de Septiembre fue de US$ 815,7 millones, mientras que a nivel nacional  el monto negociado fue de US$ 1.708,8 millones
La participación de la BVG en valores efectivos en el monto nacional es del 47.7%
Por tipo de Renta a Nivel Nacional, la renta variable alcanzó US$ 17,2 millones que representa el 1.0% mientras que en renta fija se cerró US$ 1.691,6 millones que representa el 99.0% del total negociado.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</si>
  <si>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Septiembre 2025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</si>
  <si>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Septiembre de 2025 - No. 360</t>
    </r>
  </si>
  <si>
    <t>COMPORTAMIENTO COMPARATIVO ENERO-SEPTIEMBRE 2025 VS 2024</t>
  </si>
  <si>
    <t>En  el período Enero-Septiembre  de 2025, el monto transado en BVG es de US$ 6222,3 millones mostrando un  crecimiento del 19,0% respecto al mismo período del año 2024.
Las negociaciones por sector de emisión, en papeles del sector privado se negociaron US$ 2236,0 millones que representa el 35,9% del total transado frente a US$ 3986,3 millones en papeles del sector público que tienen una participación del 64,1%. Los papeles del sector privado muestran un incremento del 7,6% respecto al período anterior mientras los papeles emitidos por el sector público presentan un aumento del 26,4%.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</si>
  <si>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Septiembre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</si>
</sst>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5" fillId="0" borderId="0"/>
  </cellStyleXfs>
  <cellXfs count="474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9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1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2" fillId="0" borderId="0" xfId="1" applyFont="1"/>
    <xf numFmtId="0" fontId="63" fillId="2" borderId="0" xfId="1" applyFont="1" applyFill="1" applyAlignment="1">
      <alignment horizontal="left"/>
    </xf>
    <xf numFmtId="166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6" fontId="62" fillId="2" borderId="0" xfId="5" applyNumberFormat="1" applyFont="1" applyFill="1"/>
    <xf numFmtId="3" fontId="62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4" fillId="3" borderId="10" xfId="3" applyNumberFormat="1" applyFont="1" applyFill="1" applyBorder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7" fillId="0" borderId="0" xfId="6" applyFont="1" applyAlignment="1">
      <alignment horizontal="left" vertical="center"/>
    </xf>
    <xf numFmtId="0" fontId="68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0" fillId="0" borderId="18" xfId="6" applyFont="1" applyBorder="1" applyAlignment="1">
      <alignment vertical="center"/>
    </xf>
    <xf numFmtId="0" fontId="70" fillId="0" borderId="18" xfId="6" applyFont="1" applyBorder="1" applyAlignment="1">
      <alignment horizontal="left" vertical="center"/>
    </xf>
    <xf numFmtId="4" fontId="70" fillId="0" borderId="18" xfId="6" applyNumberFormat="1" applyFont="1" applyBorder="1" applyAlignment="1">
      <alignment horizontal="right" vertical="center"/>
    </xf>
    <xf numFmtId="10" fontId="70" fillId="0" borderId="18" xfId="6" applyNumberFormat="1" applyFont="1" applyBorder="1" applyAlignment="1">
      <alignment horizontal="right" vertical="center"/>
    </xf>
    <xf numFmtId="3" fontId="70" fillId="0" borderId="18" xfId="6" applyNumberFormat="1" applyFont="1" applyBorder="1" applyAlignment="1">
      <alignment horizontal="center" vertical="center"/>
    </xf>
    <xf numFmtId="0" fontId="71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2" fillId="0" borderId="0" xfId="6" applyNumberFormat="1" applyFont="1" applyAlignment="1">
      <alignment horizontal="right" vertical="center"/>
    </xf>
    <xf numFmtId="10" fontId="72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3" fillId="0" borderId="0" xfId="6" applyFont="1" applyAlignment="1">
      <alignment vertical="center"/>
    </xf>
    <xf numFmtId="0" fontId="74" fillId="0" borderId="0" xfId="6" applyFont="1" applyAlignment="1">
      <alignment vertical="center"/>
    </xf>
    <xf numFmtId="0" fontId="74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5" fillId="0" borderId="0" xfId="1" applyFont="1" applyAlignment="1">
      <alignment horizontal="left" vertical="center"/>
    </xf>
    <xf numFmtId="10" fontId="64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6" fillId="0" borderId="0" xfId="1" applyFont="1"/>
    <xf numFmtId="0" fontId="77" fillId="0" borderId="0" xfId="1" applyFont="1"/>
    <xf numFmtId="0" fontId="77" fillId="2" borderId="0" xfId="1" applyFont="1" applyFill="1"/>
    <xf numFmtId="0" fontId="77" fillId="2" borderId="0" xfId="1" applyFont="1" applyFill="1" applyAlignment="1">
      <alignment horizontal="right"/>
    </xf>
    <xf numFmtId="0" fontId="78" fillId="2" borderId="0" xfId="1" applyFont="1" applyFill="1" applyAlignment="1">
      <alignment horizontal="left"/>
    </xf>
    <xf numFmtId="166" fontId="77" fillId="2" borderId="0" xfId="5" applyNumberFormat="1" applyFont="1" applyFill="1" applyAlignment="1">
      <alignment horizontal="right"/>
    </xf>
    <xf numFmtId="10" fontId="77" fillId="0" borderId="0" xfId="3" applyNumberFormat="1" applyFont="1"/>
    <xf numFmtId="3" fontId="62" fillId="0" borderId="0" xfId="1" applyNumberFormat="1" applyFont="1"/>
    <xf numFmtId="0" fontId="62" fillId="0" borderId="0" xfId="3" applyNumberFormat="1" applyFont="1"/>
    <xf numFmtId="173" fontId="79" fillId="0" borderId="0" xfId="1" applyNumberFormat="1" applyFont="1"/>
    <xf numFmtId="3" fontId="80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1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0" fontId="82" fillId="0" borderId="1" xfId="0" applyFont="1" applyBorder="1"/>
    <xf numFmtId="0" fontId="82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6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5" fillId="0" borderId="0" xfId="1" applyFont="1" applyAlignment="1">
      <alignment vertical="center"/>
    </xf>
    <xf numFmtId="0" fontId="85" fillId="2" borderId="0" xfId="1" applyFont="1" applyFill="1" applyAlignment="1">
      <alignment vertical="center"/>
    </xf>
    <xf numFmtId="3" fontId="85" fillId="2" borderId="0" xfId="1" applyNumberFormat="1" applyFont="1" applyFill="1" applyAlignment="1">
      <alignment vertical="center"/>
    </xf>
    <xf numFmtId="0" fontId="86" fillId="2" borderId="0" xfId="1" applyFont="1" applyFill="1" applyAlignment="1">
      <alignment horizontal="left" vertical="center"/>
    </xf>
    <xf numFmtId="10" fontId="85" fillId="2" borderId="0" xfId="3" applyNumberFormat="1" applyFont="1" applyFill="1" applyAlignment="1">
      <alignment vertical="center"/>
    </xf>
    <xf numFmtId="3" fontId="85" fillId="0" borderId="0" xfId="1" applyNumberFormat="1" applyFont="1" applyAlignment="1">
      <alignment vertical="center"/>
    </xf>
    <xf numFmtId="0" fontId="5" fillId="0" borderId="1" xfId="7" applyFont="1" applyBorder="1" applyAlignment="1">
      <alignment vertical="center"/>
    </xf>
    <xf numFmtId="3" fontId="75" fillId="0" borderId="0" xfId="1" applyNumberFormat="1" applyFont="1" applyAlignment="1">
      <alignment horizontal="left" vertical="center"/>
    </xf>
    <xf numFmtId="0" fontId="82" fillId="0" borderId="6" xfId="0" applyFont="1" applyBorder="1"/>
    <xf numFmtId="0" fontId="82" fillId="0" borderId="7" xfId="0" applyFont="1" applyBorder="1"/>
    <xf numFmtId="0" fontId="82" fillId="0" borderId="7" xfId="0" applyFont="1" applyBorder="1" applyAlignment="1">
      <alignment horizontal="center"/>
    </xf>
    <xf numFmtId="4" fontId="82" fillId="0" borderId="7" xfId="0" applyNumberFormat="1" applyFont="1" applyBorder="1"/>
    <xf numFmtId="0" fontId="82" fillId="0" borderId="8" xfId="0" applyFont="1" applyBorder="1" applyAlignment="1">
      <alignment horizontal="center"/>
    </xf>
    <xf numFmtId="0" fontId="83" fillId="0" borderId="3" xfId="0" applyFont="1" applyBorder="1"/>
    <xf numFmtId="0" fontId="83" fillId="0" borderId="4" xfId="0" applyFont="1" applyBorder="1" applyAlignment="1">
      <alignment horizontal="center"/>
    </xf>
    <xf numFmtId="172" fontId="83" fillId="0" borderId="4" xfId="0" applyNumberFormat="1" applyFont="1" applyBorder="1"/>
    <xf numFmtId="0" fontId="83" fillId="0" borderId="4" xfId="0" applyFont="1" applyBorder="1" applyAlignment="1">
      <alignment horizontal="right"/>
    </xf>
    <xf numFmtId="4" fontId="83" fillId="0" borderId="4" xfId="0" applyNumberFormat="1" applyFont="1" applyBorder="1"/>
    <xf numFmtId="0" fontId="83" fillId="0" borderId="5" xfId="0" applyFont="1" applyBorder="1" applyAlignment="1">
      <alignment horizontal="center"/>
    </xf>
    <xf numFmtId="0" fontId="83" fillId="0" borderId="0" xfId="0" applyFont="1" applyAlignment="1">
      <alignment horizontal="center"/>
    </xf>
    <xf numFmtId="172" fontId="83" fillId="0" borderId="0" xfId="0" applyNumberFormat="1" applyFont="1" applyAlignment="1">
      <alignment horizontal="right"/>
    </xf>
    <xf numFmtId="4" fontId="83" fillId="0" borderId="0" xfId="0" applyNumberFormat="1" applyFont="1"/>
    <xf numFmtId="0" fontId="82" fillId="0" borderId="0" xfId="0" applyFont="1" applyAlignment="1">
      <alignment horizontal="center"/>
    </xf>
    <xf numFmtId="172" fontId="82" fillId="0" borderId="0" xfId="0" applyNumberFormat="1" applyFont="1" applyAlignment="1">
      <alignment horizontal="right"/>
    </xf>
    <xf numFmtId="4" fontId="82" fillId="0" borderId="0" xfId="0" applyNumberFormat="1" applyFont="1"/>
    <xf numFmtId="0" fontId="82" fillId="0" borderId="0" xfId="0" applyFont="1" applyAlignment="1">
      <alignment horizontal="right"/>
    </xf>
    <xf numFmtId="3" fontId="36" fillId="4" borderId="0" xfId="7" applyNumberFormat="1" applyFont="1" applyFill="1" applyAlignment="1">
      <alignment horizontal="center" vertical="center"/>
    </xf>
    <xf numFmtId="167" fontId="84" fillId="0" borderId="1" xfId="10" applyNumberFormat="1" applyFont="1" applyBorder="1" applyAlignment="1">
      <alignment vertical="center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6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1642238362.1600001</c:v>
                </c:pt>
                <c:pt idx="1">
                  <c:v>1077725700.9600005</c:v>
                </c:pt>
                <c:pt idx="2">
                  <c:v>1039586508.2299997</c:v>
                </c:pt>
                <c:pt idx="3">
                  <c:v>891251439.67000008</c:v>
                </c:pt>
                <c:pt idx="4">
                  <c:v>755952962.89999914</c:v>
                </c:pt>
                <c:pt idx="5">
                  <c:v>815518221.98000002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1617555252.4899998</c:v>
                </c:pt>
                <c:pt idx="1">
                  <c:v>1368594630.7300007</c:v>
                </c:pt>
                <c:pt idx="2">
                  <c:v>1014055011.8600001</c:v>
                </c:pt>
                <c:pt idx="3">
                  <c:v>386117249.72000021</c:v>
                </c:pt>
                <c:pt idx="4">
                  <c:v>365521714.61999989</c:v>
                </c:pt>
                <c:pt idx="5">
                  <c:v>478123358.74000043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6191646596.1399755</c:v>
                </c:pt>
                <c:pt idx="1">
                  <c:v>7129446037.6899977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Enero-Septiembre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6222273195.8999758</c:v>
                </c:pt>
                <c:pt idx="1">
                  <c:v>7209220466.7099981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30626599.760000005</c:v>
                </c:pt>
                <c:pt idx="1">
                  <c:v>79774429.020000041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3338307462.0763373</c:v>
                </c:pt>
                <c:pt idx="1">
                  <c:v>3730269483.2168913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3368934061.8363376</c:v>
                </c:pt>
                <c:pt idx="1">
                  <c:v>3810043912.2368913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30626599.760000005</c:v>
                </c:pt>
                <c:pt idx="1">
                  <c:v>79774429.020000041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7569141.5499999998</c:v>
                </c:pt>
                <c:pt idx="1">
                  <c:v>808098265.59000015</c:v>
                </c:pt>
                <c:pt idx="2">
                  <c:v>815667407.1400001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9639020.7699999958</c:v>
                </c:pt>
                <c:pt idx="1">
                  <c:v>883472396.97999895</c:v>
                </c:pt>
                <c:pt idx="2">
                  <c:v>893111417.74999893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7569141.5499999998</c:v>
                </c:pt>
                <c:pt idx="1">
                  <c:v>525753168.48474038</c:v>
                </c:pt>
                <c:pt idx="2">
                  <c:v>533322310.03474039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9639020.7699999958</c:v>
                </c:pt>
                <c:pt idx="1">
                  <c:v>533407836.87432903</c:v>
                </c:pt>
                <c:pt idx="2">
                  <c:v>543046857.64432907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7</xdr:col>
      <xdr:colOff>738433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180252" cy="786784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SEPTIEMBRE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Enero-Septiembre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Enero-Septiembre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293594</xdr:colOff>
      <xdr:row>38</xdr:row>
      <xdr:rowOff>99191</xdr:rowOff>
    </xdr:from>
    <xdr:to>
      <xdr:col>8</xdr:col>
      <xdr:colOff>421341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08747" y="8490156"/>
          <a:ext cx="10419229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7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Enero-Septiembre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Enero-Septiembre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Enero-September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Enero-September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Enero-Septiembre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casas de valores Silvercross, Smartcapital, Picaval, Advfinsa y Futuro por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F35A10B-4352-4169-B13A-5A735AFECF2E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Masvalores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DFC039-CC95-4393-BCF0-94A92463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429B404-BCAC-48A7-A98C-A6A8ADF3B7D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DD5D0A50-8DF8-43E5-8FE5-74254875651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-1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9715" y="7266940"/>
          <a:ext cx="12763658" cy="5298440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7" zoomScaleNormal="117" workbookViewId="0">
      <selection activeCell="I8" sqref="I8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79" zoomScaleNormal="79" workbookViewId="0">
      <selection activeCell="B2" sqref="B2:G3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41" t="s">
        <v>985</v>
      </c>
      <c r="C1" s="442"/>
      <c r="D1" s="48"/>
      <c r="E1" s="48"/>
      <c r="F1" s="48"/>
      <c r="G1" s="65"/>
    </row>
    <row r="2" spans="1:13" ht="9.75" customHeight="1" x14ac:dyDescent="0.3">
      <c r="B2" s="443" t="s">
        <v>0</v>
      </c>
      <c r="C2" s="444"/>
      <c r="D2" s="444"/>
      <c r="E2" s="444"/>
      <c r="F2" s="444"/>
      <c r="G2" s="445"/>
    </row>
    <row r="3" spans="1:13" s="8" customFormat="1" ht="23.25" customHeight="1" x14ac:dyDescent="0.3">
      <c r="B3" s="443"/>
      <c r="C3" s="444"/>
      <c r="D3" s="444"/>
      <c r="E3" s="444"/>
      <c r="F3" s="444"/>
      <c r="G3" s="445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6" t="s">
        <v>987</v>
      </c>
      <c r="C4" s="447"/>
      <c r="D4" s="447"/>
      <c r="E4" s="447"/>
      <c r="F4" s="447"/>
      <c r="G4" s="448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9"/>
      <c r="C5" s="450"/>
      <c r="D5" s="450"/>
      <c r="E5" s="450"/>
      <c r="F5" s="450"/>
      <c r="G5" s="451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38" t="s">
        <v>1</v>
      </c>
      <c r="C7" s="439"/>
      <c r="D7" s="439"/>
      <c r="E7" s="439"/>
      <c r="F7" s="439"/>
      <c r="G7" s="440"/>
      <c r="H7" s="11"/>
      <c r="I7" s="7"/>
      <c r="J7" s="7"/>
      <c r="K7" s="7"/>
      <c r="L7" s="7"/>
      <c r="M7" s="7"/>
    </row>
    <row r="8" spans="1:13" s="8" customFormat="1" x14ac:dyDescent="0.3">
      <c r="A8" s="49"/>
      <c r="B8" s="438" t="s">
        <v>2</v>
      </c>
      <c r="C8" s="439"/>
      <c r="D8" s="439"/>
      <c r="E8" s="439"/>
      <c r="F8" s="439"/>
      <c r="G8" s="440"/>
      <c r="H8" s="11"/>
      <c r="I8" s="7"/>
      <c r="J8" s="7"/>
      <c r="K8" s="7"/>
      <c r="L8" s="7"/>
      <c r="M8" s="7"/>
    </row>
    <row r="9" spans="1:13" s="8" customFormat="1" x14ac:dyDescent="0.3">
      <c r="A9" s="49"/>
      <c r="B9" s="438" t="s">
        <v>986</v>
      </c>
      <c r="C9" s="439"/>
      <c r="D9" s="439"/>
      <c r="E9" s="439"/>
      <c r="F9" s="439"/>
      <c r="G9" s="440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35" t="s">
        <v>3</v>
      </c>
      <c r="C10" s="436"/>
      <c r="D10" s="436"/>
      <c r="E10" s="436"/>
      <c r="F10" s="436"/>
      <c r="G10" s="437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7569141.5499999998</v>
      </c>
      <c r="D14" s="61">
        <v>9639020.7699999958</v>
      </c>
      <c r="E14" s="62"/>
      <c r="F14" s="63">
        <f>SUM(C14:E14)</f>
        <v>17208162.319999997</v>
      </c>
      <c r="G14" s="197">
        <f>+C14/F14</f>
        <v>0.43985763321181881</v>
      </c>
      <c r="H14" s="434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808098265.59000015</v>
      </c>
      <c r="D15" s="61">
        <v>883472396.97999895</v>
      </c>
      <c r="E15" s="63"/>
      <c r="F15" s="63">
        <f>SUM(C15:E15)</f>
        <v>1691570662.5699992</v>
      </c>
      <c r="G15" s="197">
        <f>+C15/F15</f>
        <v>0.47772066723021694</v>
      </c>
      <c r="H15" s="434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815667407.1400001</v>
      </c>
      <c r="D16" s="61">
        <f>SUM(D14:D15)</f>
        <v>893111417.74999893</v>
      </c>
      <c r="E16" s="61"/>
      <c r="F16" s="63">
        <f>SUM(F14:F15)</f>
        <v>1708778824.8899992</v>
      </c>
      <c r="G16" s="197">
        <f>+C16/F16</f>
        <v>0.47733936964750712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7569141.5499999998</v>
      </c>
      <c r="K24" s="192">
        <f>D14</f>
        <v>9639020.7699999958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808098265.59000015</v>
      </c>
      <c r="K25" s="192">
        <f t="shared" si="0"/>
        <v>883472396.97999895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815667407.1400001</v>
      </c>
      <c r="K26" s="192">
        <f t="shared" si="0"/>
        <v>893111417.74999893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38" t="s">
        <v>16</v>
      </c>
      <c r="C35" s="439"/>
      <c r="D35" s="439"/>
      <c r="E35" s="439"/>
      <c r="F35" s="439"/>
      <c r="G35" s="440"/>
      <c r="H35" s="6"/>
      <c r="I35" s="7"/>
      <c r="J35" s="20"/>
      <c r="K35" s="7"/>
      <c r="L35" s="7"/>
      <c r="M35" s="7"/>
    </row>
    <row r="36" spans="2:13" s="8" customFormat="1" x14ac:dyDescent="0.3">
      <c r="B36" s="438" t="s">
        <v>2</v>
      </c>
      <c r="C36" s="439"/>
      <c r="D36" s="439"/>
      <c r="E36" s="439"/>
      <c r="F36" s="439"/>
      <c r="G36" s="440"/>
      <c r="H36" s="6"/>
      <c r="I36" s="7"/>
      <c r="J36" s="7"/>
      <c r="K36" s="7"/>
      <c r="L36" s="7"/>
      <c r="M36" s="7"/>
    </row>
    <row r="37" spans="2:13" s="8" customFormat="1" x14ac:dyDescent="0.3">
      <c r="B37" s="438" t="str">
        <f>B9</f>
        <v>EN SEPTIEMBRE DE 2025</v>
      </c>
      <c r="C37" s="439"/>
      <c r="D37" s="439"/>
      <c r="E37" s="439"/>
      <c r="F37" s="439"/>
      <c r="G37" s="440"/>
      <c r="H37" s="6"/>
      <c r="I37" s="7"/>
      <c r="J37" s="7"/>
      <c r="K37" s="7"/>
      <c r="L37" s="7"/>
      <c r="M37" s="7"/>
    </row>
    <row r="38" spans="2:13" s="8" customFormat="1" x14ac:dyDescent="0.3">
      <c r="B38" s="435" t="s">
        <v>17</v>
      </c>
      <c r="C38" s="436"/>
      <c r="D38" s="436"/>
      <c r="E38" s="436"/>
      <c r="F38" s="436"/>
      <c r="G38" s="437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7569141.5499999998</v>
      </c>
      <c r="D42" s="100">
        <f>+D14</f>
        <v>9639020.7699999958</v>
      </c>
      <c r="E42" s="101"/>
      <c r="F42" s="102">
        <f>SUM(C42:E42)</f>
        <v>17208162.319999997</v>
      </c>
      <c r="G42" s="103">
        <f>C42/F42</f>
        <v>0.43985763321181881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v>525753168.48474038</v>
      </c>
      <c r="D43" s="100">
        <v>533407836.87432903</v>
      </c>
      <c r="E43" s="102"/>
      <c r="F43" s="102">
        <f>SUM(C43:E43)</f>
        <v>1059161005.3590693</v>
      </c>
      <c r="G43" s="103">
        <f>C43/F43</f>
        <v>0.49638644722055569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f>SUM(C42:C43)</f>
        <v>533322310.03474039</v>
      </c>
      <c r="D44" s="100">
        <f>SUM(D42:D43)</f>
        <v>543046857.64432907</v>
      </c>
      <c r="E44" s="100"/>
      <c r="F44" s="102">
        <f>SUM(F42:F43)</f>
        <v>1076369167.6790693</v>
      </c>
      <c r="G44" s="103">
        <f>C44/F44</f>
        <v>0.49548270802360628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7569141.5499999998</v>
      </c>
      <c r="K52" s="192">
        <f>D42</f>
        <v>9639020.7699999958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525753168.48474038</v>
      </c>
      <c r="K53" s="192">
        <f t="shared" si="1"/>
        <v>533407836.87432903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533322310.03474039</v>
      </c>
      <c r="K54" s="192">
        <f t="shared" si="1"/>
        <v>543046857.64432907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topLeftCell="A4" zoomScale="70" zoomScaleNormal="70" workbookViewId="0">
      <selection activeCell="D7" sqref="D7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79" t="s">
        <v>181</v>
      </c>
      <c r="B1" s="454" t="s">
        <v>989</v>
      </c>
      <c r="C1" s="442"/>
      <c r="D1" s="48"/>
    </row>
    <row r="2" spans="1:8" ht="39.75" customHeight="1" x14ac:dyDescent="0.3">
      <c r="B2" s="452" t="s">
        <v>990</v>
      </c>
      <c r="C2" s="452"/>
      <c r="D2" s="452"/>
      <c r="E2" s="452"/>
    </row>
    <row r="3" spans="1:8" s="7" customFormat="1" ht="51" customHeight="1" x14ac:dyDescent="0.3">
      <c r="B3" s="453" t="s">
        <v>991</v>
      </c>
      <c r="C3" s="453"/>
      <c r="D3" s="453"/>
      <c r="E3" s="453"/>
    </row>
    <row r="4" spans="1:8" s="7" customFormat="1" ht="87.75" customHeight="1" x14ac:dyDescent="0.3">
      <c r="B4" s="453"/>
      <c r="C4" s="453"/>
      <c r="D4" s="453"/>
      <c r="E4" s="453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5229967218.1599998</v>
      </c>
      <c r="D7" s="158">
        <v>6222273195.8999758</v>
      </c>
      <c r="E7" s="159">
        <f>(D7-C7)/C7</f>
        <v>0.18973464581085608</v>
      </c>
    </row>
    <row r="8" spans="1:8" s="40" customFormat="1" ht="28.5" customHeight="1" x14ac:dyDescent="0.3">
      <c r="B8" s="157" t="s">
        <v>28</v>
      </c>
      <c r="C8" s="158">
        <v>27671784.223068804</v>
      </c>
      <c r="D8" s="158">
        <f>D7/D18</f>
        <v>33453081.698386967</v>
      </c>
      <c r="E8" s="159">
        <f t="shared" ref="E8:E17" si="0">(D8-C8)/C8</f>
        <v>0.20892391429167545</v>
      </c>
    </row>
    <row r="9" spans="1:8" s="40" customFormat="1" ht="28.5" customHeight="1" x14ac:dyDescent="0.3">
      <c r="B9" s="157" t="s">
        <v>29</v>
      </c>
      <c r="C9" s="158">
        <v>2246749391.9080725</v>
      </c>
      <c r="D9" s="158">
        <v>3368934061.8363376</v>
      </c>
      <c r="E9" s="159">
        <f t="shared" si="0"/>
        <v>0.49947033432831578</v>
      </c>
    </row>
    <row r="10" spans="1:8" s="40" customFormat="1" ht="28.5" customHeight="1" x14ac:dyDescent="0.3">
      <c r="B10" s="157" t="s">
        <v>30</v>
      </c>
      <c r="C10" s="158">
        <v>5220081213.2100039</v>
      </c>
      <c r="D10" s="158">
        <f>D7-D11</f>
        <v>6191646596.1399755</v>
      </c>
      <c r="E10" s="159">
        <f t="shared" si="0"/>
        <v>0.18612074089409106</v>
      </c>
      <c r="G10" s="199"/>
    </row>
    <row r="11" spans="1:8" s="40" customFormat="1" ht="28.5" customHeight="1" x14ac:dyDescent="0.3">
      <c r="B11" s="157" t="s">
        <v>31</v>
      </c>
      <c r="C11" s="158">
        <v>9886004.9499999993</v>
      </c>
      <c r="D11" s="158">
        <v>30626599.760000005</v>
      </c>
      <c r="E11" s="159">
        <f t="shared" si="0"/>
        <v>2.0979753616247185</v>
      </c>
    </row>
    <row r="12" spans="1:8" s="40" customFormat="1" ht="28.5" customHeight="1" x14ac:dyDescent="0.3">
      <c r="B12" s="157" t="s">
        <v>32</v>
      </c>
      <c r="C12" s="158">
        <v>2077199886.4700003</v>
      </c>
      <c r="D12" s="158">
        <f>D7-D13</f>
        <v>2236007954.8599892</v>
      </c>
      <c r="E12" s="159">
        <f t="shared" si="0"/>
        <v>7.6452954491475447E-2</v>
      </c>
      <c r="F12" s="304"/>
      <c r="G12" s="202"/>
      <c r="H12" s="304"/>
    </row>
    <row r="13" spans="1:8" s="40" customFormat="1" ht="28.5" customHeight="1" x14ac:dyDescent="0.3">
      <c r="B13" s="157" t="s">
        <v>33</v>
      </c>
      <c r="C13" s="158">
        <v>3152767331.6900034</v>
      </c>
      <c r="D13" s="158">
        <v>3986265241.0399866</v>
      </c>
      <c r="E13" s="159">
        <f>(D13-C13)/C13</f>
        <v>0.26437025687626514</v>
      </c>
      <c r="F13" s="304"/>
      <c r="G13" s="202"/>
      <c r="H13" s="304"/>
    </row>
    <row r="14" spans="1:8" s="40" customFormat="1" ht="28.5" customHeight="1" x14ac:dyDescent="0.3">
      <c r="B14" s="157" t="s">
        <v>34</v>
      </c>
      <c r="C14" s="158">
        <v>5581.9930000000004</v>
      </c>
      <c r="D14" s="158">
        <v>8796.8250000000007</v>
      </c>
      <c r="E14" s="159">
        <f t="shared" si="0"/>
        <v>0.57592906332917293</v>
      </c>
      <c r="G14" s="202"/>
    </row>
    <row r="15" spans="1:8" s="40" customFormat="1" ht="28.5" customHeight="1" x14ac:dyDescent="0.3">
      <c r="B15" s="157" t="s">
        <v>35</v>
      </c>
      <c r="C15" s="158">
        <v>10528</v>
      </c>
      <c r="D15" s="158">
        <v>16946</v>
      </c>
      <c r="E15" s="159">
        <f t="shared" si="0"/>
        <v>0.60961246200607899</v>
      </c>
    </row>
    <row r="16" spans="1:8" s="40" customFormat="1" ht="28.5" customHeight="1" x14ac:dyDescent="0.3">
      <c r="B16" s="157" t="s">
        <v>36</v>
      </c>
      <c r="C16" s="158">
        <v>55.703703703703702</v>
      </c>
      <c r="D16" s="158">
        <f>D15/D18</f>
        <v>91.107526881720432</v>
      </c>
      <c r="E16" s="159">
        <f t="shared" si="0"/>
        <v>0.63557395332875777</v>
      </c>
    </row>
    <row r="17" spans="2:5" s="40" customFormat="1" ht="28.5" customHeight="1" x14ac:dyDescent="0.3">
      <c r="B17" s="157" t="s">
        <v>37</v>
      </c>
      <c r="C17" s="198">
        <v>152.08330000000001</v>
      </c>
      <c r="D17" s="198">
        <v>164.72389999999999</v>
      </c>
      <c r="E17" s="159">
        <f t="shared" si="0"/>
        <v>8.3116292189872112E-2</v>
      </c>
    </row>
    <row r="18" spans="2:5" s="40" customFormat="1" ht="28.5" customHeight="1" x14ac:dyDescent="0.3">
      <c r="B18" s="157" t="s">
        <v>38</v>
      </c>
      <c r="C18" s="158">
        <v>189</v>
      </c>
      <c r="D18" s="158">
        <v>186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54" t="s">
        <v>992</v>
      </c>
      <c r="C1" s="454"/>
      <c r="D1" s="454"/>
      <c r="E1" s="454"/>
      <c r="F1" s="454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243</v>
      </c>
      <c r="D3" s="189" t="s">
        <v>41</v>
      </c>
      <c r="E3" s="149" t="s">
        <v>77</v>
      </c>
      <c r="F3" s="189" t="s">
        <v>41</v>
      </c>
      <c r="G3" s="189" t="s">
        <v>42</v>
      </c>
      <c r="H3" s="149" t="s">
        <v>250</v>
      </c>
      <c r="I3" s="149" t="s">
        <v>78</v>
      </c>
      <c r="L3" s="200"/>
      <c r="M3" s="200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0"/>
      <c r="M4" s="200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43</v>
      </c>
      <c r="C5" s="182">
        <v>16952630.27</v>
      </c>
      <c r="D5" s="183">
        <f t="shared" ref="D5:D23" si="0">C5/$C$25</f>
        <v>2.724507545115583E-3</v>
      </c>
      <c r="E5" s="182">
        <v>9640330.9499999993</v>
      </c>
      <c r="F5" s="183">
        <f t="shared" ref="F5:F23" si="1">E5/$E$25</f>
        <v>1.8432870700462332E-3</v>
      </c>
      <c r="G5" s="183">
        <f>(C5-E5)/E5</f>
        <v>0.75851123347585914</v>
      </c>
      <c r="H5" s="184">
        <f t="shared" ref="H5:H23" si="2">C5/$M$40</f>
        <v>91143.173494623654</v>
      </c>
      <c r="I5" s="184">
        <f t="shared" ref="I5:I23" si="3">E5/$P$40</f>
        <v>51007.042063492059</v>
      </c>
      <c r="L5" s="200"/>
      <c r="M5" s="200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44</v>
      </c>
      <c r="C6" s="182">
        <v>1960</v>
      </c>
      <c r="D6" s="183">
        <f t="shared" si="0"/>
        <v>3.1499741947870269E-7</v>
      </c>
      <c r="E6" s="182">
        <v>6174</v>
      </c>
      <c r="F6" s="183">
        <f t="shared" si="1"/>
        <v>1.1805045313787122E-6</v>
      </c>
      <c r="G6" s="183">
        <f t="shared" ref="G6:G8" si="4">(C6-E6)/E6</f>
        <v>-0.68253968253968256</v>
      </c>
      <c r="H6" s="184">
        <f t="shared" si="2"/>
        <v>10.53763440860215</v>
      </c>
      <c r="I6" s="184">
        <f t="shared" si="3"/>
        <v>32.666666666666664</v>
      </c>
      <c r="L6" s="200"/>
      <c r="M6" s="200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45</v>
      </c>
      <c r="C7" s="182">
        <v>13672009.490000002</v>
      </c>
      <c r="D7" s="183">
        <f t="shared" si="0"/>
        <v>2.1972692389991503E-3</v>
      </c>
      <c r="E7" s="182">
        <v>239500</v>
      </c>
      <c r="F7" s="183">
        <f t="shared" si="1"/>
        <v>4.5793786081179391E-5</v>
      </c>
      <c r="G7" s="183">
        <f t="shared" si="4"/>
        <v>56.085634613778716</v>
      </c>
      <c r="H7" s="184">
        <f t="shared" si="2"/>
        <v>73505.427365591415</v>
      </c>
      <c r="I7" s="184">
        <f t="shared" si="3"/>
        <v>1267.1957671957673</v>
      </c>
      <c r="L7" s="200"/>
      <c r="M7" s="200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46</v>
      </c>
      <c r="C8" s="182">
        <v>366075.71</v>
      </c>
      <c r="D8" s="183">
        <f t="shared" si="0"/>
        <v>5.8833114277466292E-5</v>
      </c>
      <c r="E8" s="182">
        <v>450999.19999999995</v>
      </c>
      <c r="F8" s="183">
        <f t="shared" si="1"/>
        <v>8.623365715065987E-5</v>
      </c>
      <c r="G8" s="183">
        <f t="shared" si="4"/>
        <v>-0.18830075530067447</v>
      </c>
      <c r="H8" s="184">
        <f t="shared" si="2"/>
        <v>1968.1489784946239</v>
      </c>
      <c r="I8" s="184">
        <f t="shared" si="3"/>
        <v>2386.2391534391531</v>
      </c>
      <c r="L8" s="200"/>
      <c r="M8" s="200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47</v>
      </c>
      <c r="C9" s="182">
        <v>18665914.039999988</v>
      </c>
      <c r="D9" s="183">
        <f t="shared" si="0"/>
        <v>2.9998544667404503E-3</v>
      </c>
      <c r="E9" s="182">
        <v>17745762.07</v>
      </c>
      <c r="F9" s="183">
        <f t="shared" si="1"/>
        <v>3.3930924095243726E-3</v>
      </c>
      <c r="G9" s="183">
        <f t="shared" ref="G9:G23" si="5">(C9-E9)/E9</f>
        <v>5.1851927596591948E-2</v>
      </c>
      <c r="H9" s="184">
        <f t="shared" si="2"/>
        <v>100354.37655913972</v>
      </c>
      <c r="I9" s="184">
        <f t="shared" si="3"/>
        <v>93892.921005291006</v>
      </c>
      <c r="L9" s="200"/>
      <c r="M9" s="200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48</v>
      </c>
      <c r="C10" s="182">
        <v>891251439.67000008</v>
      </c>
      <c r="D10" s="183">
        <f t="shared" si="0"/>
        <v>0.14323566510343302</v>
      </c>
      <c r="E10" s="182">
        <v>365521714.61999989</v>
      </c>
      <c r="F10" s="183">
        <f t="shared" si="1"/>
        <v>6.9889867254004909E-2</v>
      </c>
      <c r="G10" s="183">
        <f t="shared" si="5"/>
        <v>1.4382995702363517</v>
      </c>
      <c r="H10" s="184">
        <f t="shared" si="2"/>
        <v>4791674.4068279574</v>
      </c>
      <c r="I10" s="184">
        <f t="shared" si="3"/>
        <v>1933977.3260317454</v>
      </c>
      <c r="L10" s="200"/>
      <c r="M10" s="200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49</v>
      </c>
      <c r="C11" s="182">
        <v>1642238362.1600001</v>
      </c>
      <c r="D11" s="183">
        <f t="shared" si="0"/>
        <v>0.26392900318843432</v>
      </c>
      <c r="E11" s="182">
        <v>1617555252.4899998</v>
      </c>
      <c r="F11" s="183">
        <f t="shared" si="1"/>
        <v>0.30928592570778779</v>
      </c>
      <c r="G11" s="183">
        <f t="shared" si="5"/>
        <v>1.5259515637567325E-2</v>
      </c>
      <c r="H11" s="184">
        <f t="shared" si="2"/>
        <v>8829238.5062365588</v>
      </c>
      <c r="I11" s="184">
        <f t="shared" si="3"/>
        <v>8558493.399417989</v>
      </c>
      <c r="L11" s="200"/>
      <c r="M11" s="200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50</v>
      </c>
      <c r="C12" s="182">
        <v>3549840</v>
      </c>
      <c r="D12" s="183">
        <f t="shared" si="0"/>
        <v>5.705053263072847E-4</v>
      </c>
      <c r="E12" s="182">
        <v>2842307.95</v>
      </c>
      <c r="F12" s="183">
        <f t="shared" si="1"/>
        <v>5.4346572959973092E-4</v>
      </c>
      <c r="G12" s="183">
        <f t="shared" si="5"/>
        <v>0.24892870950172721</v>
      </c>
      <c r="H12" s="184">
        <f t="shared" si="2"/>
        <v>19085.16129032258</v>
      </c>
      <c r="I12" s="184">
        <f t="shared" si="3"/>
        <v>15038.666402116403</v>
      </c>
      <c r="L12" s="200"/>
      <c r="M12" s="200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51</v>
      </c>
      <c r="C13" s="182">
        <v>1077725700.9600005</v>
      </c>
      <c r="D13" s="183">
        <f t="shared" si="0"/>
        <v>0.17320449730014092</v>
      </c>
      <c r="E13" s="182">
        <v>1014055011.8600001</v>
      </c>
      <c r="F13" s="183">
        <f t="shared" si="1"/>
        <v>0.19389318700486297</v>
      </c>
      <c r="G13" s="183">
        <f t="shared" si="5"/>
        <v>6.2788200201500236E-2</v>
      </c>
      <c r="H13" s="184">
        <f t="shared" si="2"/>
        <v>5794224.1987096798</v>
      </c>
      <c r="I13" s="184">
        <f t="shared" si="3"/>
        <v>5365370.4331216943</v>
      </c>
      <c r="L13" s="200"/>
      <c r="M13" s="200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52</v>
      </c>
      <c r="C14" s="182">
        <v>1039586508.2299997</v>
      </c>
      <c r="D14" s="183">
        <f t="shared" si="0"/>
        <v>0.16707503439659441</v>
      </c>
      <c r="E14" s="182">
        <v>1368594630.7300007</v>
      </c>
      <c r="F14" s="183">
        <f t="shared" si="1"/>
        <v>0.26168321399373845</v>
      </c>
      <c r="G14" s="183">
        <f t="shared" si="5"/>
        <v>-0.24039851911775365</v>
      </c>
      <c r="H14" s="184">
        <f t="shared" si="2"/>
        <v>5589174.7754301056</v>
      </c>
      <c r="I14" s="184">
        <f t="shared" si="3"/>
        <v>7241241.432433866</v>
      </c>
      <c r="L14" s="200"/>
      <c r="M14" s="200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53</v>
      </c>
      <c r="C15" s="182">
        <v>810115.28999999969</v>
      </c>
      <c r="D15" s="183">
        <f t="shared" si="0"/>
        <v>1.3019603358685754E-4</v>
      </c>
      <c r="E15" s="182">
        <v>1006512.8099999998</v>
      </c>
      <c r="F15" s="183">
        <f t="shared" si="1"/>
        <v>1.9245107435952714E-4</v>
      </c>
      <c r="G15" s="183">
        <f t="shared" si="5"/>
        <v>-0.19512669689718123</v>
      </c>
      <c r="H15" s="184">
        <f t="shared" si="2"/>
        <v>4355.4585483870951</v>
      </c>
      <c r="I15" s="184">
        <f t="shared" si="3"/>
        <v>5325.4646031746024</v>
      </c>
      <c r="L15" s="200"/>
      <c r="M15" s="200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54</v>
      </c>
      <c r="C16" s="182">
        <v>4106605.91</v>
      </c>
      <c r="D16" s="183">
        <f t="shared" si="0"/>
        <v>6.5998482880917848E-4</v>
      </c>
      <c r="E16" s="182">
        <v>4961333.29</v>
      </c>
      <c r="F16" s="183">
        <f t="shared" si="1"/>
        <v>9.4863563824506875E-4</v>
      </c>
      <c r="G16" s="183">
        <f t="shared" si="5"/>
        <v>-0.1722777588280105</v>
      </c>
      <c r="H16" s="184">
        <f t="shared" si="2"/>
        <v>22078.526397849462</v>
      </c>
      <c r="I16" s="184">
        <f t="shared" si="3"/>
        <v>26250.440687830687</v>
      </c>
      <c r="L16" s="200"/>
      <c r="M16" s="200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55</v>
      </c>
      <c r="C17" s="182">
        <v>249711575.11999997</v>
      </c>
      <c r="D17" s="183">
        <f t="shared" si="0"/>
        <v>4.0131888661613373E-2</v>
      </c>
      <c r="E17" s="182">
        <v>303160394.65000045</v>
      </c>
      <c r="F17" s="183">
        <f t="shared" si="1"/>
        <v>5.7966021966129613E-2</v>
      </c>
      <c r="G17" s="183">
        <f t="shared" si="5"/>
        <v>-0.17630541612042461</v>
      </c>
      <c r="H17" s="184">
        <f t="shared" si="2"/>
        <v>1342535.3501075266</v>
      </c>
      <c r="I17" s="184">
        <f t="shared" si="3"/>
        <v>1604023.2521164045</v>
      </c>
      <c r="L17" s="200"/>
      <c r="M17" s="200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237</v>
      </c>
      <c r="C18" s="182">
        <v>375990525.28999996</v>
      </c>
      <c r="D18" s="183">
        <f t="shared" si="0"/>
        <v>6.0426553681016272E-2</v>
      </c>
      <c r="E18" s="182">
        <v>0</v>
      </c>
      <c r="F18" s="183">
        <f t="shared" ref="F18" si="6">E18/$E$25</f>
        <v>0</v>
      </c>
      <c r="G18" s="183" t="s">
        <v>39</v>
      </c>
      <c r="H18" s="184">
        <f t="shared" ref="H18" si="7">C18/$M$40</f>
        <v>2021454.4370430105</v>
      </c>
      <c r="I18" s="184">
        <f t="shared" si="3"/>
        <v>0</v>
      </c>
      <c r="L18" s="200"/>
      <c r="M18" s="200"/>
      <c r="N18" s="201"/>
      <c r="O18" s="201"/>
      <c r="P18" s="201"/>
      <c r="Q18" s="201"/>
      <c r="R18" s="201"/>
      <c r="S18" s="201"/>
      <c r="T18" s="201"/>
    </row>
    <row r="19" spans="2:23" s="44" customFormat="1" ht="20.399999999999999" x14ac:dyDescent="0.3">
      <c r="B19" s="181" t="s">
        <v>56</v>
      </c>
      <c r="C19" s="182">
        <v>755952962.89999914</v>
      </c>
      <c r="D19" s="183">
        <f t="shared" si="0"/>
        <v>0.12149144518407103</v>
      </c>
      <c r="E19" s="182">
        <v>386117249.72000021</v>
      </c>
      <c r="F19" s="183">
        <f t="shared" si="1"/>
        <v>7.3827852759628443E-2</v>
      </c>
      <c r="G19" s="183">
        <f t="shared" si="5"/>
        <v>0.95783266209471829</v>
      </c>
      <c r="H19" s="184">
        <f t="shared" si="2"/>
        <v>4064263.2413978446</v>
      </c>
      <c r="I19" s="184">
        <f t="shared" si="3"/>
        <v>2042948.4112169323</v>
      </c>
      <c r="L19" s="200"/>
      <c r="M19" s="200"/>
      <c r="N19" s="201"/>
      <c r="O19" s="201"/>
      <c r="P19" s="201"/>
      <c r="Q19" s="201"/>
      <c r="R19" s="201"/>
      <c r="S19" s="201"/>
      <c r="T19" s="201"/>
    </row>
    <row r="20" spans="2:23" s="44" customFormat="1" ht="20.399999999999999" x14ac:dyDescent="0.3">
      <c r="B20" s="181" t="s">
        <v>57</v>
      </c>
      <c r="C20" s="182">
        <v>82901824.959999993</v>
      </c>
      <c r="D20" s="183">
        <f t="shared" si="0"/>
        <v>1.3323398434936278E-2</v>
      </c>
      <c r="E20" s="182">
        <v>112871743.38999996</v>
      </c>
      <c r="F20" s="183">
        <f t="shared" si="1"/>
        <v>2.1581730569567567E-2</v>
      </c>
      <c r="G20" s="183">
        <f t="shared" si="5"/>
        <v>-0.26552188820585892</v>
      </c>
      <c r="H20" s="184">
        <f t="shared" si="2"/>
        <v>445708.73634408601</v>
      </c>
      <c r="I20" s="184">
        <f t="shared" si="3"/>
        <v>597204.99148148124</v>
      </c>
      <c r="L20" s="200"/>
      <c r="M20" s="200"/>
      <c r="N20" s="201"/>
      <c r="O20" s="201"/>
      <c r="P20" s="201"/>
      <c r="Q20" s="201"/>
      <c r="R20" s="201"/>
      <c r="S20" s="201"/>
      <c r="T20" s="201"/>
    </row>
    <row r="21" spans="2:23" s="44" customFormat="1" ht="20.399999999999999" x14ac:dyDescent="0.3">
      <c r="B21" s="181" t="s">
        <v>58</v>
      </c>
      <c r="C21" s="182">
        <v>22337674.199999996</v>
      </c>
      <c r="D21" s="183">
        <f t="shared" si="0"/>
        <v>3.5899539439571398E-3</v>
      </c>
      <c r="E21" s="182">
        <v>12787047.700000001</v>
      </c>
      <c r="F21" s="183">
        <f t="shared" si="1"/>
        <v>2.4449575239400292E-3</v>
      </c>
      <c r="G21" s="183">
        <f t="shared" si="5"/>
        <v>0.74689848071810927</v>
      </c>
      <c r="H21" s="184">
        <f t="shared" si="2"/>
        <v>120095.02258064513</v>
      </c>
      <c r="I21" s="184">
        <f t="shared" si="3"/>
        <v>67656.337037037039</v>
      </c>
      <c r="L21" s="200"/>
      <c r="M21" s="200"/>
      <c r="N21" s="201"/>
      <c r="O21" s="201"/>
      <c r="P21" s="201"/>
      <c r="Q21" s="201"/>
      <c r="R21" s="201"/>
      <c r="S21" s="201"/>
      <c r="T21" s="201"/>
    </row>
    <row r="22" spans="2:23" s="44" customFormat="1" ht="20.399999999999999" x14ac:dyDescent="0.3">
      <c r="B22" s="181" t="s">
        <v>59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0"/>
      <c r="M22" s="200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60</v>
      </c>
      <c r="C23" s="182">
        <v>26451471.699999996</v>
      </c>
      <c r="D23" s="183">
        <f t="shared" si="0"/>
        <v>4.2510945545479245E-3</v>
      </c>
      <c r="E23" s="182">
        <v>12411252.729999999</v>
      </c>
      <c r="F23" s="183">
        <f t="shared" si="1"/>
        <v>2.3731033508019778E-3</v>
      </c>
      <c r="G23" s="183">
        <f t="shared" si="5"/>
        <v>1.1312491394251061</v>
      </c>
      <c r="H23" s="184">
        <f t="shared" si="2"/>
        <v>142212.21344086019</v>
      </c>
      <c r="I23" s="184">
        <f t="shared" si="3"/>
        <v>65668.003862433849</v>
      </c>
      <c r="L23" s="200"/>
      <c r="M23" s="200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0"/>
      <c r="M24" s="200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6222273195.8999987</v>
      </c>
      <c r="D25" s="187">
        <f>SUM(D5:D24)</f>
        <v>1</v>
      </c>
      <c r="E25" s="186">
        <f>SUM(E5:E24)</f>
        <v>5229967218.1600018</v>
      </c>
      <c r="F25" s="187">
        <f>SUM(F5:F24)</f>
        <v>1</v>
      </c>
      <c r="G25" s="187">
        <f t="shared" ref="G25" si="8">(C25-E25)/E25</f>
        <v>0.18973464581086005</v>
      </c>
      <c r="H25" s="186">
        <f>C25/BVGInfo!$D$18</f>
        <v>33453081.69838709</v>
      </c>
      <c r="I25" s="186">
        <f>E25/BVGInfo!$C$18</f>
        <v>27671784.223068792</v>
      </c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08"/>
      <c r="M31" s="409">
        <v>2025</v>
      </c>
      <c r="N31" s="408"/>
      <c r="O31" s="410"/>
      <c r="P31" s="409">
        <v>2024</v>
      </c>
      <c r="Q31" s="408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08"/>
      <c r="M32" s="408"/>
      <c r="N32" s="408"/>
      <c r="O32" s="410"/>
      <c r="P32" s="409"/>
      <c r="Q32" s="408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10" t="s">
        <v>49</v>
      </c>
      <c r="M33" s="409">
        <v>1642238362.1600001</v>
      </c>
      <c r="N33" s="411">
        <f>+M33/$M$39</f>
        <v>0.26392900318843426</v>
      </c>
      <c r="O33" s="410" t="s">
        <v>49</v>
      </c>
      <c r="P33" s="409">
        <v>1617555252.4899998</v>
      </c>
      <c r="Q33" s="411">
        <f>+P33/$P$39</f>
        <v>0.30928592570778785</v>
      </c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10" t="s">
        <v>51</v>
      </c>
      <c r="M34" s="409">
        <v>1077725700.9600005</v>
      </c>
      <c r="N34" s="411">
        <f t="shared" ref="N34:N39" si="9">+M34/$M$39</f>
        <v>0.1732044973001409</v>
      </c>
      <c r="O34" s="410" t="s">
        <v>52</v>
      </c>
      <c r="P34" s="409">
        <v>1368594630.7300007</v>
      </c>
      <c r="Q34" s="411">
        <f t="shared" ref="Q34:Q39" si="10">+P34/$P$39</f>
        <v>0.26168321399373851</v>
      </c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10" t="s">
        <v>52</v>
      </c>
      <c r="M35" s="409">
        <v>1039586508.2299997</v>
      </c>
      <c r="N35" s="411">
        <f t="shared" si="9"/>
        <v>0.16707503439659438</v>
      </c>
      <c r="O35" s="410" t="s">
        <v>51</v>
      </c>
      <c r="P35" s="409">
        <v>1014055011.8600001</v>
      </c>
      <c r="Q35" s="411">
        <f t="shared" si="10"/>
        <v>0.19389318700486299</v>
      </c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10" t="s">
        <v>48</v>
      </c>
      <c r="M36" s="409">
        <v>891251439.67000008</v>
      </c>
      <c r="N36" s="411">
        <f t="shared" si="9"/>
        <v>0.143235665103433</v>
      </c>
      <c r="O36" s="410" t="s">
        <v>56</v>
      </c>
      <c r="P36" s="409">
        <v>386117249.72000021</v>
      </c>
      <c r="Q36" s="411">
        <f t="shared" si="10"/>
        <v>7.3827852759628457E-2</v>
      </c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10" t="s">
        <v>56</v>
      </c>
      <c r="M37" s="409">
        <v>755952962.89999914</v>
      </c>
      <c r="N37" s="411">
        <f t="shared" si="9"/>
        <v>0.12149144518407101</v>
      </c>
      <c r="O37" s="410" t="s">
        <v>48</v>
      </c>
      <c r="P37" s="409">
        <v>365521714.61999989</v>
      </c>
      <c r="Q37" s="411">
        <f t="shared" si="10"/>
        <v>6.9889867254004923E-2</v>
      </c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10" t="s">
        <v>61</v>
      </c>
      <c r="M38" s="409">
        <v>815518221.98000002</v>
      </c>
      <c r="N38" s="411">
        <f t="shared" si="9"/>
        <v>0.13106435482732645</v>
      </c>
      <c r="O38" s="410" t="s">
        <v>61</v>
      </c>
      <c r="P38" s="409">
        <v>478123358.74000043</v>
      </c>
      <c r="Q38" s="411">
        <f t="shared" si="10"/>
        <v>9.1419953279977359E-2</v>
      </c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10" t="s">
        <v>62</v>
      </c>
      <c r="M39" s="409">
        <f>SUM(M33:M38)</f>
        <v>6222273195.8999996</v>
      </c>
      <c r="N39" s="411">
        <f t="shared" si="9"/>
        <v>1</v>
      </c>
      <c r="O39" s="410" t="s">
        <v>62</v>
      </c>
      <c r="P39" s="409">
        <f>SUM(P33:P38)</f>
        <v>5229967218.1600008</v>
      </c>
      <c r="Q39" s="411">
        <f t="shared" si="10"/>
        <v>1</v>
      </c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10" t="s">
        <v>63</v>
      </c>
      <c r="M40" s="408">
        <v>186</v>
      </c>
      <c r="N40" s="411"/>
      <c r="O40" s="410" t="s">
        <v>63</v>
      </c>
      <c r="P40" s="408">
        <v>189</v>
      </c>
      <c r="Q40" s="408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L41" s="407"/>
      <c r="M41" s="407"/>
      <c r="N41" s="407"/>
      <c r="O41" s="407"/>
      <c r="P41" s="412"/>
      <c r="Q41" s="407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359"/>
      <c r="M42" s="414"/>
      <c r="N42" s="359"/>
      <c r="Q42" s="359"/>
      <c r="R42" s="359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359"/>
      <c r="M43" s="359"/>
      <c r="N43" s="359"/>
      <c r="R43" s="359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359"/>
      <c r="M44" s="359"/>
      <c r="N44" s="359"/>
      <c r="R44" s="359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359"/>
      <c r="M45" s="359"/>
      <c r="N45" s="359"/>
      <c r="R45" s="359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59"/>
      <c r="M46" s="359"/>
      <c r="N46" s="359"/>
      <c r="R46" s="359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59"/>
      <c r="M47" s="359"/>
      <c r="N47" s="359"/>
      <c r="R47" s="359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59"/>
      <c r="M48" s="359"/>
      <c r="N48" s="359"/>
      <c r="R48" s="359"/>
      <c r="T48" s="200"/>
      <c r="U48" s="200"/>
      <c r="V48" s="200"/>
      <c r="W48" s="200"/>
    </row>
    <row r="49" spans="12:23" x14ac:dyDescent="0.3">
      <c r="L49" s="359"/>
      <c r="M49" s="359"/>
      <c r="N49" s="359"/>
      <c r="R49" s="359"/>
      <c r="T49" s="200"/>
      <c r="U49" s="200"/>
      <c r="V49" s="200"/>
      <c r="W49" s="200"/>
    </row>
    <row r="50" spans="12:23" x14ac:dyDescent="0.3">
      <c r="L50" s="359"/>
      <c r="M50" s="359"/>
      <c r="N50" s="359"/>
      <c r="R50" s="359"/>
      <c r="T50" s="200"/>
      <c r="U50" s="200"/>
      <c r="V50" s="200"/>
      <c r="W50" s="200"/>
    </row>
    <row r="51" spans="12:23" x14ac:dyDescent="0.3">
      <c r="L51" s="359"/>
      <c r="M51" s="359"/>
      <c r="N51" s="359"/>
      <c r="R51" s="359"/>
      <c r="T51" s="200"/>
      <c r="U51" s="200"/>
      <c r="V51" s="200"/>
      <c r="W51" s="200"/>
    </row>
    <row r="52" spans="12:23" x14ac:dyDescent="0.3">
      <c r="L52" s="359"/>
      <c r="M52" s="359"/>
      <c r="N52" s="359"/>
      <c r="R52" s="359"/>
      <c r="T52" s="200"/>
      <c r="U52" s="200"/>
      <c r="V52" s="200"/>
      <c r="W52" s="200"/>
    </row>
    <row r="53" spans="12:23" x14ac:dyDescent="0.3">
      <c r="L53" s="359"/>
      <c r="M53" s="359"/>
      <c r="N53" s="359"/>
      <c r="R53" s="359"/>
      <c r="T53" s="200"/>
      <c r="U53" s="200"/>
      <c r="V53" s="200"/>
      <c r="W53" s="200"/>
    </row>
    <row r="54" spans="12:23" x14ac:dyDescent="0.3">
      <c r="L54" s="359"/>
      <c r="M54" s="359"/>
      <c r="N54" s="359"/>
      <c r="R54" s="359"/>
      <c r="T54" s="200"/>
      <c r="U54" s="200"/>
      <c r="V54" s="200"/>
      <c r="W54" s="200"/>
    </row>
    <row r="55" spans="12:23" x14ac:dyDescent="0.3">
      <c r="L55" s="359"/>
      <c r="M55" s="359"/>
      <c r="N55" s="359"/>
      <c r="R55" s="359"/>
      <c r="T55" s="200"/>
      <c r="U55" s="200"/>
      <c r="V55" s="200"/>
      <c r="W55" s="200"/>
    </row>
    <row r="56" spans="12:23" x14ac:dyDescent="0.3">
      <c r="L56" s="359"/>
      <c r="M56" s="359"/>
      <c r="N56" s="359"/>
      <c r="R56" s="359"/>
      <c r="T56" s="200"/>
      <c r="U56" s="200"/>
      <c r="V56" s="200"/>
      <c r="W56" s="200"/>
    </row>
    <row r="57" spans="12:23" x14ac:dyDescent="0.3">
      <c r="L57" s="359"/>
      <c r="M57" s="359"/>
      <c r="N57" s="359"/>
      <c r="R57" s="359"/>
      <c r="T57" s="200"/>
      <c r="U57" s="200"/>
      <c r="V57" s="200"/>
      <c r="W57" s="200"/>
    </row>
    <row r="58" spans="12:23" x14ac:dyDescent="0.3">
      <c r="L58" s="359"/>
      <c r="M58" s="359"/>
      <c r="N58" s="359"/>
      <c r="R58" s="359"/>
      <c r="T58" s="200"/>
      <c r="U58" s="200"/>
      <c r="V58" s="200"/>
      <c r="W58" s="200"/>
    </row>
    <row r="59" spans="12:23" x14ac:dyDescent="0.3">
      <c r="L59" s="359"/>
      <c r="M59" s="359"/>
      <c r="N59" s="359"/>
      <c r="R59" s="359"/>
      <c r="T59" s="200"/>
      <c r="U59" s="200"/>
      <c r="V59" s="200"/>
      <c r="W59" s="200"/>
    </row>
    <row r="60" spans="12:23" x14ac:dyDescent="0.3">
      <c r="L60" s="359"/>
      <c r="M60" s="359"/>
      <c r="N60" s="359"/>
      <c r="R60" s="359"/>
      <c r="T60" s="200"/>
      <c r="U60" s="200"/>
      <c r="V60" s="200"/>
      <c r="W60" s="200"/>
    </row>
    <row r="61" spans="12:23" x14ac:dyDescent="0.3">
      <c r="L61" s="359"/>
      <c r="M61" s="359"/>
      <c r="N61" s="359"/>
      <c r="R61" s="359"/>
      <c r="T61" s="200"/>
      <c r="U61" s="200"/>
      <c r="V61" s="200"/>
      <c r="W61" s="200"/>
    </row>
    <row r="62" spans="12:23" x14ac:dyDescent="0.3">
      <c r="L62" s="359"/>
      <c r="M62" s="359"/>
      <c r="N62" s="359"/>
      <c r="R62" s="359"/>
      <c r="T62" s="200"/>
      <c r="U62" s="200"/>
      <c r="V62" s="200"/>
      <c r="W62" s="200"/>
    </row>
    <row r="63" spans="12:23" x14ac:dyDescent="0.3">
      <c r="L63" s="359"/>
      <c r="M63" s="359"/>
      <c r="N63" s="359"/>
      <c r="Q63" s="359"/>
      <c r="R63" s="359"/>
      <c r="T63" s="200"/>
      <c r="U63" s="200"/>
      <c r="V63" s="200"/>
      <c r="W63" s="200"/>
    </row>
    <row r="64" spans="12:23" x14ac:dyDescent="0.3">
      <c r="L64" s="359"/>
      <c r="M64" s="359"/>
      <c r="N64" s="359"/>
      <c r="Q64" s="359"/>
      <c r="R64" s="359"/>
      <c r="T64" s="200"/>
      <c r="U64" s="200"/>
      <c r="V64" s="200"/>
      <c r="W64" s="200"/>
    </row>
    <row r="65" spans="12:23" x14ac:dyDescent="0.3">
      <c r="L65" s="359"/>
      <c r="M65" s="414"/>
      <c r="N65" s="359"/>
      <c r="Q65" s="359"/>
      <c r="R65" s="359"/>
      <c r="T65" s="200"/>
      <c r="U65" s="200"/>
      <c r="V65" s="200"/>
      <c r="W65" s="200"/>
    </row>
    <row r="66" spans="12:23" x14ac:dyDescent="0.3">
      <c r="L66" s="359"/>
      <c r="M66" s="359"/>
      <c r="N66" s="359"/>
      <c r="P66" s="359"/>
      <c r="Q66" s="359"/>
      <c r="R66" s="359"/>
      <c r="T66" s="200"/>
      <c r="U66" s="200"/>
      <c r="V66" s="200"/>
      <c r="W66" s="200"/>
    </row>
    <row r="67" spans="12:23" x14ac:dyDescent="0.3">
      <c r="L67" s="359"/>
      <c r="M67" s="359"/>
      <c r="N67" s="359"/>
      <c r="P67" s="359"/>
      <c r="Q67" s="359"/>
      <c r="R67" s="359"/>
      <c r="T67" s="200"/>
      <c r="U67" s="200"/>
      <c r="V67" s="200"/>
      <c r="W67" s="200"/>
    </row>
    <row r="68" spans="12:23" x14ac:dyDescent="0.3">
      <c r="L68" s="359"/>
      <c r="M68" s="359"/>
      <c r="N68" s="359"/>
      <c r="T68" s="200"/>
      <c r="U68" s="200"/>
      <c r="V68" s="200"/>
      <c r="W68" s="200"/>
    </row>
    <row r="69" spans="12:23" x14ac:dyDescent="0.3">
      <c r="M69" s="401"/>
      <c r="T69" s="200"/>
      <c r="U69" s="200"/>
      <c r="V69" s="200"/>
      <c r="W69" s="200"/>
    </row>
  </sheetData>
  <sortState xmlns:xlrd2="http://schemas.microsoft.com/office/spreadsheetml/2017/richdata2" ref="L43:M61">
    <sortCondition descending="1" ref="M43:M61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>
      <selection activeCell="D5" sqref="D5"/>
    </sheetView>
  </sheetViews>
  <sheetFormatPr baseColWidth="10" defaultColWidth="11.5546875" defaultRowHeight="13.2" x14ac:dyDescent="0.25"/>
  <cols>
    <col min="1" max="1" width="3.109375" style="1" customWidth="1"/>
    <col min="2" max="2" width="27.33203125" style="1" customWidth="1"/>
    <col min="3" max="3" width="21.33203125" style="1" customWidth="1"/>
    <col min="4" max="4" width="22.55468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3" customWidth="1"/>
    <col min="11" max="11" width="24.88671875" style="293" customWidth="1"/>
    <col min="12" max="12" width="21" style="293" bestFit="1" customWidth="1"/>
    <col min="13" max="13" width="6.44140625" style="293" bestFit="1" customWidth="1"/>
    <col min="14" max="16" width="11.5546875" style="293"/>
    <col min="17" max="20" width="11.5546875" style="203"/>
    <col min="21" max="16384" width="11.5546875" style="1"/>
  </cols>
  <sheetData>
    <row r="1" spans="1:20" ht="75" customHeight="1" x14ac:dyDescent="0.25">
      <c r="B1" s="459" t="s">
        <v>988</v>
      </c>
      <c r="C1" s="460"/>
      <c r="D1" s="460"/>
      <c r="E1" s="460"/>
      <c r="F1" s="461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64</v>
      </c>
      <c r="F4" s="132" t="s">
        <v>65</v>
      </c>
      <c r="G4" s="305" t="s">
        <v>66</v>
      </c>
      <c r="H4" s="45"/>
      <c r="I4" s="116"/>
      <c r="J4" s="363"/>
      <c r="K4" s="363"/>
      <c r="L4" s="363"/>
      <c r="M4" s="363"/>
      <c r="N4" s="363"/>
      <c r="O4" s="363"/>
      <c r="P4" s="363"/>
      <c r="Q4" s="362"/>
      <c r="R4" s="362"/>
      <c r="S4" s="362"/>
      <c r="T4" s="362"/>
    </row>
    <row r="5" spans="1:20" s="46" customFormat="1" ht="17.399999999999999" customHeight="1" x14ac:dyDescent="0.9">
      <c r="B5" s="111"/>
      <c r="C5" s="122" t="s">
        <v>67</v>
      </c>
      <c r="D5" s="147">
        <v>30626599.760000005</v>
      </c>
      <c r="E5" s="147">
        <v>79774429.020000041</v>
      </c>
      <c r="F5" s="147">
        <f>SUM(D5:E5)</f>
        <v>110401028.78000005</v>
      </c>
      <c r="G5" s="123">
        <f>D5/F5</f>
        <v>0.27741226778810812</v>
      </c>
      <c r="H5" s="117"/>
      <c r="I5" s="118"/>
      <c r="J5" s="363"/>
      <c r="K5" s="363"/>
      <c r="L5" s="363"/>
      <c r="M5" s="363"/>
      <c r="N5" s="363"/>
      <c r="O5" s="363"/>
      <c r="P5" s="363"/>
      <c r="Q5" s="362"/>
      <c r="R5" s="362"/>
      <c r="S5" s="362"/>
      <c r="T5" s="362"/>
    </row>
    <row r="6" spans="1:20" s="46" customFormat="1" ht="17.399999999999999" customHeight="1" x14ac:dyDescent="0.9">
      <c r="B6" s="111"/>
      <c r="C6" s="122" t="s">
        <v>12</v>
      </c>
      <c r="D6" s="147">
        <v>6191646596.1399755</v>
      </c>
      <c r="E6" s="147">
        <v>7129446037.6899977</v>
      </c>
      <c r="F6" s="147">
        <f>SUM(D6:E6)</f>
        <v>13321092633.829973</v>
      </c>
      <c r="G6" s="123">
        <f t="shared" ref="G6:G7" si="0">D6/F6</f>
        <v>0.46480020568401403</v>
      </c>
      <c r="H6" s="117"/>
      <c r="I6" s="118"/>
      <c r="J6" s="363"/>
      <c r="K6" s="364"/>
      <c r="L6" s="364"/>
      <c r="M6" s="363"/>
      <c r="N6" s="363"/>
      <c r="O6" s="363"/>
      <c r="P6" s="363"/>
      <c r="Q6" s="362"/>
      <c r="R6" s="362"/>
      <c r="S6" s="362"/>
      <c r="T6" s="362"/>
    </row>
    <row r="7" spans="1:20" s="46" customFormat="1" ht="17.399999999999999" customHeight="1" x14ac:dyDescent="0.9">
      <c r="B7" s="111"/>
      <c r="C7" s="122" t="s">
        <v>13</v>
      </c>
      <c r="D7" s="147">
        <f>SUM(D5:D6)</f>
        <v>6222273195.8999758</v>
      </c>
      <c r="E7" s="147">
        <f>SUM(E5:E6)</f>
        <v>7209220466.7099981</v>
      </c>
      <c r="F7" s="147">
        <f>SUM(F5:F6)</f>
        <v>13431493662.609974</v>
      </c>
      <c r="G7" s="123">
        <f t="shared" si="0"/>
        <v>0.46325995843792694</v>
      </c>
      <c r="H7" s="45"/>
      <c r="I7" s="118"/>
      <c r="J7" s="363"/>
      <c r="K7" s="364"/>
      <c r="L7" s="365" t="s">
        <v>68</v>
      </c>
      <c r="M7" s="363"/>
      <c r="N7" s="363"/>
      <c r="O7" s="363"/>
      <c r="P7" s="363"/>
      <c r="Q7" s="362"/>
      <c r="R7" s="362"/>
      <c r="S7" s="362"/>
      <c r="T7" s="362"/>
    </row>
    <row r="8" spans="1:20" ht="19.95" customHeight="1" x14ac:dyDescent="0.55000000000000004">
      <c r="B8" s="112"/>
      <c r="C8" s="113"/>
      <c r="D8" s="108"/>
      <c r="E8" s="108"/>
      <c r="F8" s="114"/>
      <c r="G8" s="121"/>
      <c r="H8" s="119"/>
      <c r="I8" s="120"/>
      <c r="K8" s="366" t="s">
        <v>69</v>
      </c>
      <c r="L8" s="367">
        <f>+D5</f>
        <v>30626599.760000005</v>
      </c>
      <c r="M8" s="368">
        <f>+L8/L10</f>
        <v>0.27741226778810812</v>
      </c>
    </row>
    <row r="9" spans="1:20" ht="7.95" customHeight="1" x14ac:dyDescent="0.25">
      <c r="B9" s="124"/>
      <c r="D9" s="2"/>
      <c r="I9" s="125"/>
      <c r="K9" s="294" t="s">
        <v>70</v>
      </c>
      <c r="L9" s="295">
        <f>+E5</f>
        <v>79774429.020000041</v>
      </c>
      <c r="M9" s="296">
        <f>+L9/L10</f>
        <v>0.72258773221189188</v>
      </c>
    </row>
    <row r="10" spans="1:20" x14ac:dyDescent="0.25">
      <c r="B10" s="105"/>
      <c r="I10" s="115"/>
      <c r="K10" s="297"/>
      <c r="L10" s="298">
        <f>+F5</f>
        <v>110401028.78000005</v>
      </c>
      <c r="M10" s="296">
        <v>0.99999999999999989</v>
      </c>
    </row>
    <row r="11" spans="1:20" ht="12" customHeight="1" x14ac:dyDescent="0.25">
      <c r="B11" s="105"/>
      <c r="I11" s="115"/>
      <c r="K11" s="297"/>
      <c r="L11" s="297"/>
      <c r="M11" s="299"/>
    </row>
    <row r="12" spans="1:20" ht="12" customHeight="1" x14ac:dyDescent="0.25">
      <c r="B12" s="105"/>
      <c r="I12" s="115"/>
      <c r="K12" s="297"/>
      <c r="L12" s="300" t="s">
        <v>71</v>
      </c>
    </row>
    <row r="13" spans="1:20" ht="12" customHeight="1" x14ac:dyDescent="0.25">
      <c r="B13" s="105"/>
      <c r="I13" s="115"/>
      <c r="K13" s="294" t="s">
        <v>69</v>
      </c>
      <c r="L13" s="301">
        <f>+D6</f>
        <v>6191646596.1399755</v>
      </c>
      <c r="M13" s="296">
        <f>+L13/L15</f>
        <v>0.46480020568401403</v>
      </c>
    </row>
    <row r="14" spans="1:20" ht="12" customHeight="1" x14ac:dyDescent="0.25">
      <c r="B14" s="105"/>
      <c r="I14" s="115"/>
      <c r="K14" s="294" t="s">
        <v>70</v>
      </c>
      <c r="L14" s="301">
        <f>+E6</f>
        <v>7129446037.6899977</v>
      </c>
      <c r="M14" s="296">
        <f>+L14/L15</f>
        <v>0.53519979431598597</v>
      </c>
    </row>
    <row r="15" spans="1:20" ht="12" customHeight="1" x14ac:dyDescent="0.25">
      <c r="B15" s="105"/>
      <c r="I15" s="115"/>
      <c r="K15" s="297"/>
      <c r="L15" s="302">
        <f>+F6</f>
        <v>13321092633.829973</v>
      </c>
      <c r="M15" s="296">
        <v>1</v>
      </c>
    </row>
    <row r="16" spans="1:20" ht="12" customHeight="1" x14ac:dyDescent="0.25">
      <c r="B16" s="105"/>
      <c r="I16" s="115"/>
      <c r="J16" s="369"/>
      <c r="K16" s="297"/>
      <c r="L16" s="297"/>
    </row>
    <row r="17" spans="2:20" ht="12" customHeight="1" x14ac:dyDescent="0.25">
      <c r="B17" s="105"/>
      <c r="I17" s="115"/>
      <c r="K17" s="297"/>
      <c r="L17" s="300" t="s">
        <v>13</v>
      </c>
    </row>
    <row r="18" spans="2:20" ht="12" customHeight="1" x14ac:dyDescent="0.25">
      <c r="B18" s="105"/>
      <c r="I18" s="115"/>
      <c r="K18" s="294" t="s">
        <v>69</v>
      </c>
      <c r="L18" s="298">
        <f>+D7</f>
        <v>6222273195.8999758</v>
      </c>
      <c r="M18" s="296">
        <f>+L18/L20</f>
        <v>0.46325995843792694</v>
      </c>
    </row>
    <row r="19" spans="2:20" ht="12" customHeight="1" x14ac:dyDescent="0.25">
      <c r="B19" s="105"/>
      <c r="I19" s="115"/>
      <c r="K19" s="294" t="s">
        <v>70</v>
      </c>
      <c r="L19" s="298">
        <f>+E7</f>
        <v>7209220466.7099981</v>
      </c>
      <c r="M19" s="296">
        <f>+L19/L20</f>
        <v>0.536740041562073</v>
      </c>
    </row>
    <row r="20" spans="2:20" ht="12" customHeight="1" x14ac:dyDescent="0.25">
      <c r="B20" s="105"/>
      <c r="I20" s="115"/>
      <c r="K20" s="297"/>
      <c r="L20" s="298">
        <f>+F7</f>
        <v>13431493662.609974</v>
      </c>
      <c r="M20" s="296">
        <v>1</v>
      </c>
    </row>
    <row r="21" spans="2:20" ht="12" customHeight="1" x14ac:dyDescent="0.25">
      <c r="B21" s="105"/>
      <c r="I21" s="115"/>
      <c r="K21" s="297"/>
      <c r="L21" s="297"/>
    </row>
    <row r="22" spans="2:20" ht="12" customHeight="1" x14ac:dyDescent="0.25">
      <c r="B22" s="105"/>
      <c r="I22" s="115"/>
      <c r="K22" s="297"/>
      <c r="L22" s="297"/>
    </row>
    <row r="23" spans="2:20" ht="12" customHeight="1" x14ac:dyDescent="0.25">
      <c r="B23" s="105"/>
      <c r="I23" s="115"/>
      <c r="K23" s="297"/>
      <c r="L23" s="297"/>
    </row>
    <row r="24" spans="2:20" ht="34.5" customHeight="1" x14ac:dyDescent="0.25">
      <c r="B24" s="105"/>
      <c r="I24" s="115"/>
      <c r="K24" s="297"/>
      <c r="L24" s="297"/>
    </row>
    <row r="25" spans="2:20" ht="12" customHeight="1" x14ac:dyDescent="0.25">
      <c r="B25" s="105"/>
      <c r="I25" s="115"/>
      <c r="K25" s="297"/>
      <c r="L25" s="297"/>
    </row>
    <row r="26" spans="2:20" ht="12" customHeight="1" x14ac:dyDescent="0.25">
      <c r="B26" s="105"/>
      <c r="I26" s="115"/>
      <c r="K26" s="297"/>
      <c r="L26" s="297"/>
    </row>
    <row r="27" spans="2:20" ht="9.75" customHeight="1" x14ac:dyDescent="0.25">
      <c r="B27" s="105"/>
      <c r="I27" s="115"/>
      <c r="K27" s="297"/>
      <c r="L27" s="297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7"/>
      <c r="L28" s="297"/>
    </row>
    <row r="29" spans="2:20" ht="16.5" customHeight="1" x14ac:dyDescent="0.25">
      <c r="B29" s="124"/>
      <c r="I29" s="125"/>
      <c r="K29" s="297"/>
      <c r="L29" s="297"/>
    </row>
    <row r="30" spans="2:20" ht="21.75" customHeight="1" x14ac:dyDescent="0.25">
      <c r="B30" s="105"/>
      <c r="C30" s="458" t="s">
        <v>72</v>
      </c>
      <c r="D30" s="458"/>
      <c r="E30" s="458"/>
      <c r="F30" s="458"/>
      <c r="G30" s="458"/>
      <c r="I30" s="115"/>
      <c r="K30" s="297"/>
      <c r="L30" s="297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3"/>
      <c r="K31" s="297"/>
      <c r="L31" s="297"/>
      <c r="M31" s="293"/>
      <c r="N31" s="293"/>
      <c r="O31" s="293"/>
      <c r="P31" s="293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64</v>
      </c>
      <c r="F32" s="143" t="s">
        <v>73</v>
      </c>
      <c r="G32" s="360" t="s">
        <v>74</v>
      </c>
      <c r="I32" s="115"/>
      <c r="K32" s="297" t="s">
        <v>68</v>
      </c>
      <c r="L32" s="297"/>
    </row>
    <row r="33" spans="2:20" s="3" customFormat="1" ht="19.2" customHeight="1" x14ac:dyDescent="0.25">
      <c r="B33" s="128"/>
      <c r="C33" s="141" t="s">
        <v>67</v>
      </c>
      <c r="D33" s="146">
        <f>D5</f>
        <v>30626599.760000005</v>
      </c>
      <c r="E33" s="146">
        <f>E5</f>
        <v>79774429.020000041</v>
      </c>
      <c r="F33" s="146">
        <f>SUM(D33:E33)</f>
        <v>110401028.78000005</v>
      </c>
      <c r="G33" s="142">
        <f>D33/F33</f>
        <v>0.27741226778810812</v>
      </c>
      <c r="H33" s="43"/>
      <c r="I33" s="129"/>
      <c r="J33" s="293"/>
      <c r="K33" s="294" t="s">
        <v>69</v>
      </c>
      <c r="L33" s="298">
        <f>+D33</f>
        <v>30626599.760000005</v>
      </c>
      <c r="M33" s="370">
        <f>+L33/L35</f>
        <v>0.27741226778810812</v>
      </c>
      <c r="N33" s="293"/>
      <c r="O33" s="293"/>
      <c r="P33" s="293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v>3338307462.0763373</v>
      </c>
      <c r="E34" s="146">
        <v>3730269483.2168913</v>
      </c>
      <c r="F34" s="146">
        <f>SUM(D34:E34)</f>
        <v>7068576945.2932281</v>
      </c>
      <c r="G34" s="142">
        <f t="shared" ref="G34:G35" si="1">D34/F34</f>
        <v>0.47227433299700089</v>
      </c>
      <c r="H34" s="43"/>
      <c r="I34" s="129"/>
      <c r="J34" s="293"/>
      <c r="K34" s="294" t="s">
        <v>70</v>
      </c>
      <c r="L34" s="298">
        <f>+E33</f>
        <v>79774429.020000041</v>
      </c>
      <c r="M34" s="296">
        <f>+L34/L35</f>
        <v>0.72258773221189188</v>
      </c>
      <c r="N34" s="293"/>
      <c r="O34" s="293"/>
      <c r="P34" s="293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SUM(D33:D34)</f>
        <v>3368934061.8363376</v>
      </c>
      <c r="E35" s="146">
        <f>SUM(E33:E34)</f>
        <v>3810043912.2368913</v>
      </c>
      <c r="F35" s="146">
        <f>SUM(F33:F34)</f>
        <v>7178977974.0732279</v>
      </c>
      <c r="G35" s="142">
        <f t="shared" si="1"/>
        <v>0.46927767072182042</v>
      </c>
      <c r="H35" s="42"/>
      <c r="I35" s="129"/>
      <c r="J35" s="293"/>
      <c r="K35" s="371"/>
      <c r="L35" s="298">
        <f>SUM(L33:L34)</f>
        <v>110401028.78000005</v>
      </c>
      <c r="M35" s="296">
        <v>1</v>
      </c>
      <c r="N35" s="293"/>
      <c r="O35" s="293"/>
      <c r="P35" s="293"/>
      <c r="Q35" s="203"/>
      <c r="R35" s="203"/>
      <c r="S35" s="203"/>
      <c r="T35" s="203"/>
    </row>
    <row r="36" spans="2:20" ht="19.2" customHeight="1" x14ac:dyDescent="0.4">
      <c r="B36" s="105"/>
      <c r="D36" s="139"/>
      <c r="E36" s="139"/>
      <c r="F36" s="41"/>
      <c r="I36" s="115"/>
      <c r="K36" s="372"/>
      <c r="L36" s="372"/>
      <c r="M36" s="299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7"/>
      <c r="L37" s="297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7" t="s">
        <v>71</v>
      </c>
      <c r="L38" s="297"/>
    </row>
    <row r="39" spans="2:20" x14ac:dyDescent="0.25">
      <c r="B39" s="124"/>
      <c r="H39" s="130"/>
      <c r="I39" s="125"/>
      <c r="K39" s="294" t="s">
        <v>69</v>
      </c>
      <c r="L39" s="298">
        <f>+D34</f>
        <v>3338307462.0763373</v>
      </c>
      <c r="M39" s="296">
        <f>+L39/L41</f>
        <v>0.47227433299700089</v>
      </c>
    </row>
    <row r="40" spans="2:20" ht="12" customHeight="1" x14ac:dyDescent="0.25">
      <c r="B40" s="105"/>
      <c r="I40" s="115"/>
      <c r="K40" s="294" t="s">
        <v>70</v>
      </c>
      <c r="L40" s="298">
        <f>+E34</f>
        <v>3730269483.2168913</v>
      </c>
      <c r="M40" s="296">
        <f>+L40/L41</f>
        <v>0.52772566700299917</v>
      </c>
    </row>
    <row r="41" spans="2:20" ht="12" customHeight="1" x14ac:dyDescent="0.25">
      <c r="B41" s="105"/>
      <c r="I41" s="115"/>
      <c r="K41" s="297"/>
      <c r="L41" s="298">
        <f>SUM(L39:L40)</f>
        <v>7068576945.2932281</v>
      </c>
      <c r="M41" s="296">
        <v>1</v>
      </c>
    </row>
    <row r="42" spans="2:20" ht="12" customHeight="1" x14ac:dyDescent="0.25">
      <c r="B42" s="105"/>
      <c r="I42" s="115"/>
      <c r="K42" s="297"/>
      <c r="L42" s="297"/>
    </row>
    <row r="43" spans="2:20" ht="12" customHeight="1" x14ac:dyDescent="0.25">
      <c r="B43" s="105"/>
      <c r="I43" s="115"/>
      <c r="K43" s="297" t="s">
        <v>13</v>
      </c>
      <c r="L43" s="297"/>
    </row>
    <row r="44" spans="2:20" ht="12" customHeight="1" x14ac:dyDescent="0.25">
      <c r="B44" s="105"/>
      <c r="I44" s="115"/>
      <c r="K44" s="294" t="s">
        <v>69</v>
      </c>
      <c r="L44" s="298">
        <f>+D35</f>
        <v>3368934061.8363376</v>
      </c>
      <c r="M44" s="296">
        <f>+L44/L46</f>
        <v>0.46927767072182036</v>
      </c>
    </row>
    <row r="45" spans="2:20" ht="12" customHeight="1" x14ac:dyDescent="0.25">
      <c r="B45" s="105"/>
      <c r="I45" s="115"/>
      <c r="J45" s="369"/>
      <c r="K45" s="294" t="s">
        <v>70</v>
      </c>
      <c r="L45" s="298">
        <f>+E35</f>
        <v>3810043912.2368913</v>
      </c>
      <c r="M45" s="296">
        <f>+L45/L46</f>
        <v>0.53072232927817964</v>
      </c>
    </row>
    <row r="46" spans="2:20" ht="12" customHeight="1" x14ac:dyDescent="0.25">
      <c r="B46" s="105"/>
      <c r="I46" s="115"/>
      <c r="K46" s="297"/>
      <c r="L46" s="298">
        <f>SUM(L44:L45)</f>
        <v>7178977974.0732288</v>
      </c>
      <c r="M46" s="296">
        <v>1</v>
      </c>
    </row>
    <row r="47" spans="2:20" ht="12" customHeight="1" x14ac:dyDescent="0.25">
      <c r="B47" s="105"/>
      <c r="I47" s="115"/>
      <c r="K47" s="297"/>
      <c r="L47" s="297"/>
    </row>
    <row r="48" spans="2:20" ht="12" customHeight="1" x14ac:dyDescent="0.25">
      <c r="B48" s="105"/>
      <c r="I48" s="115"/>
      <c r="K48" s="297"/>
      <c r="L48" s="297"/>
    </row>
    <row r="49" spans="2:20" ht="12" customHeight="1" x14ac:dyDescent="0.25">
      <c r="B49" s="105"/>
      <c r="I49" s="115"/>
      <c r="K49" s="297"/>
      <c r="L49" s="297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3"/>
      <c r="K59" s="293"/>
      <c r="L59" s="293"/>
      <c r="M59" s="293"/>
      <c r="N59" s="293"/>
      <c r="O59" s="293"/>
      <c r="P59" s="293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5" t="s">
        <v>75</v>
      </c>
      <c r="C65" s="456"/>
      <c r="D65" s="456"/>
      <c r="E65" s="456"/>
      <c r="F65" s="456"/>
      <c r="G65" s="456"/>
      <c r="H65" s="456"/>
      <c r="I65" s="457"/>
      <c r="J65" s="363"/>
      <c r="K65" s="363"/>
      <c r="L65" s="363"/>
      <c r="M65" s="363"/>
      <c r="N65" s="363"/>
      <c r="O65" s="363"/>
      <c r="P65" s="363"/>
      <c r="Q65" s="362"/>
      <c r="R65" s="362"/>
      <c r="S65" s="362"/>
      <c r="T65" s="362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5" customWidth="1"/>
    <col min="2" max="2" width="5.109375" style="315" customWidth="1"/>
    <col min="3" max="3" width="79.33203125" style="315" customWidth="1"/>
    <col min="4" max="4" width="30.109375" style="315" bestFit="1" customWidth="1"/>
    <col min="5" max="5" width="15.6640625" style="315" bestFit="1" customWidth="1"/>
    <col min="6" max="6" width="22.88671875" style="315" bestFit="1" customWidth="1"/>
    <col min="7" max="7" width="15.44140625" style="315" bestFit="1" customWidth="1"/>
    <col min="8" max="8" width="29.5546875" style="315" bestFit="1" customWidth="1"/>
    <col min="9" max="9" width="15.44140625" style="315" bestFit="1" customWidth="1"/>
    <col min="10" max="10" width="27.109375" style="315" bestFit="1" customWidth="1"/>
    <col min="11" max="11" width="15.44140625" style="315" bestFit="1" customWidth="1"/>
    <col min="12" max="12" width="30.109375" style="315" bestFit="1" customWidth="1"/>
    <col min="13" max="13" width="15.6640625" style="315" bestFit="1" customWidth="1"/>
    <col min="14" max="14" width="22.33203125" style="315" bestFit="1" customWidth="1"/>
    <col min="15" max="15" width="23.44140625" style="315" bestFit="1" customWidth="1"/>
    <col min="16" max="16" width="4.109375" style="315" customWidth="1"/>
    <col min="17" max="16384" width="11.44140625" style="315"/>
  </cols>
  <sheetData>
    <row r="1" spans="1:15" ht="77.25" customHeight="1" x14ac:dyDescent="0.3">
      <c r="A1" s="315" t="s">
        <v>181</v>
      </c>
      <c r="B1" s="465" t="s">
        <v>551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314"/>
    </row>
    <row r="2" spans="1:15" x14ac:dyDescent="0.3">
      <c r="C2" s="316"/>
      <c r="I2" s="317"/>
    </row>
    <row r="3" spans="1:15" ht="31.95" customHeight="1" x14ac:dyDescent="0.3">
      <c r="B3" s="463" t="s">
        <v>135</v>
      </c>
      <c r="C3" s="463"/>
      <c r="D3" s="462" t="s">
        <v>136</v>
      </c>
      <c r="E3" s="462" t="s">
        <v>76</v>
      </c>
      <c r="F3" s="462" t="s">
        <v>137</v>
      </c>
      <c r="G3" s="462" t="s">
        <v>76</v>
      </c>
      <c r="H3" s="462" t="s">
        <v>138</v>
      </c>
      <c r="I3" s="462" t="s">
        <v>76</v>
      </c>
      <c r="J3" s="462" t="s">
        <v>139</v>
      </c>
      <c r="K3" s="462" t="s">
        <v>76</v>
      </c>
      <c r="L3" s="462" t="s">
        <v>140</v>
      </c>
      <c r="M3" s="462" t="s">
        <v>76</v>
      </c>
      <c r="N3" s="462" t="s">
        <v>141</v>
      </c>
      <c r="O3" s="462" t="s">
        <v>142</v>
      </c>
    </row>
    <row r="4" spans="1:15" ht="27.6" customHeight="1" x14ac:dyDescent="0.3">
      <c r="B4" s="463"/>
      <c r="C4" s="463"/>
      <c r="D4" s="462"/>
      <c r="E4" s="462"/>
      <c r="F4" s="464"/>
      <c r="G4" s="462"/>
      <c r="H4" s="462"/>
      <c r="I4" s="462"/>
      <c r="J4" s="462"/>
      <c r="K4" s="462"/>
      <c r="L4" s="462" t="s">
        <v>143</v>
      </c>
      <c r="M4" s="462"/>
      <c r="N4" s="462" t="s">
        <v>144</v>
      </c>
      <c r="O4" s="462" t="s">
        <v>145</v>
      </c>
    </row>
    <row r="5" spans="1:15" ht="15.6" customHeight="1" x14ac:dyDescent="0.3">
      <c r="B5" s="463"/>
      <c r="C5" s="463"/>
      <c r="D5" s="462"/>
      <c r="E5" s="462"/>
      <c r="F5" s="464"/>
      <c r="G5" s="462"/>
      <c r="H5" s="462"/>
      <c r="I5" s="462"/>
      <c r="J5" s="462"/>
      <c r="K5" s="462"/>
      <c r="L5" s="462"/>
      <c r="M5" s="462"/>
      <c r="N5" s="462"/>
      <c r="O5" s="462"/>
    </row>
    <row r="6" spans="1:15" s="323" customFormat="1" ht="26.4" x14ac:dyDescent="0.3">
      <c r="B6" s="318">
        <v>1</v>
      </c>
      <c r="C6" s="319" t="s">
        <v>146</v>
      </c>
      <c r="D6" s="320">
        <v>42182343.530000001</v>
      </c>
      <c r="E6" s="321">
        <f>D6/$D$54</f>
        <v>2.5857563487736539E-2</v>
      </c>
      <c r="F6" s="320">
        <v>37366.879999999997</v>
      </c>
      <c r="G6" s="321">
        <f>F6/$F$54</f>
        <v>2.4683697453114746E-3</v>
      </c>
      <c r="H6" s="320">
        <v>18049559.740000002</v>
      </c>
      <c r="I6" s="321">
        <f>H6/$H$54</f>
        <v>1.651462707957992E-2</v>
      </c>
      <c r="J6" s="320">
        <v>24095416.910000004</v>
      </c>
      <c r="K6" s="321">
        <f>J6/$J$54</f>
        <v>4.6049292756956975E-2</v>
      </c>
      <c r="L6" s="320">
        <v>32786926.09</v>
      </c>
      <c r="M6" s="321">
        <f>L6/$L$54</f>
        <v>3.0738378542458009E-2</v>
      </c>
      <c r="N6" s="320">
        <v>120834.7</v>
      </c>
      <c r="O6" s="322">
        <v>291</v>
      </c>
    </row>
    <row r="7" spans="1:15" s="323" customFormat="1" ht="26.4" x14ac:dyDescent="0.3">
      <c r="B7" s="324">
        <v>2</v>
      </c>
      <c r="C7" s="325" t="s">
        <v>147</v>
      </c>
      <c r="D7" s="320">
        <v>62309539.600000001</v>
      </c>
      <c r="E7" s="321">
        <f t="shared" ref="E7:E34" si="0">D7/$D$54</f>
        <v>3.8195433000368297E-2</v>
      </c>
      <c r="F7" s="326">
        <v>152567.46</v>
      </c>
      <c r="G7" s="321">
        <f t="shared" ref="G7:G34" si="1">F7/$F$54</f>
        <v>1.0078253854296065E-2</v>
      </c>
      <c r="H7" s="326">
        <v>23282975.379999995</v>
      </c>
      <c r="I7" s="321">
        <f t="shared" ref="I7:I34" si="2">H7/$H$54</f>
        <v>2.1302993604415774E-2</v>
      </c>
      <c r="J7" s="320">
        <v>38873996.759999998</v>
      </c>
      <c r="K7" s="321">
        <f t="shared" ref="K7:K34" si="3">J7/$J$54</f>
        <v>7.429296882974068E-2</v>
      </c>
      <c r="L7" s="326">
        <v>57219431.659999996</v>
      </c>
      <c r="M7" s="321">
        <f t="shared" ref="M7:M34" si="4">L7/$L$54</f>
        <v>5.3644325958505448E-2</v>
      </c>
      <c r="N7" s="326">
        <v>219617.07</v>
      </c>
      <c r="O7" s="327">
        <v>724</v>
      </c>
    </row>
    <row r="8" spans="1:15" s="323" customFormat="1" ht="26.4" x14ac:dyDescent="0.3">
      <c r="B8" s="318">
        <v>3</v>
      </c>
      <c r="C8" s="325" t="s">
        <v>148</v>
      </c>
      <c r="D8" s="320">
        <v>3255221.85</v>
      </c>
      <c r="E8" s="321">
        <f t="shared" si="0"/>
        <v>1.9954345493672998E-3</v>
      </c>
      <c r="F8" s="326">
        <v>232281.48</v>
      </c>
      <c r="G8" s="321">
        <f t="shared" si="1"/>
        <v>1.5343977812120584E-2</v>
      </c>
      <c r="H8" s="326">
        <v>2913523.0299999993</v>
      </c>
      <c r="I8" s="321">
        <f t="shared" si="2"/>
        <v>2.6657573382018523E-3</v>
      </c>
      <c r="J8" s="320">
        <v>109417.34</v>
      </c>
      <c r="K8" s="321">
        <f t="shared" si="3"/>
        <v>2.0910993742782671E-4</v>
      </c>
      <c r="L8" s="326">
        <v>2992925.3</v>
      </c>
      <c r="M8" s="321">
        <f t="shared" si="4"/>
        <v>2.8059254645637229E-3</v>
      </c>
      <c r="N8" s="326">
        <v>9121.5400000000009</v>
      </c>
      <c r="O8" s="327">
        <v>60</v>
      </c>
    </row>
    <row r="9" spans="1:15" s="323" customFormat="1" ht="26.4" x14ac:dyDescent="0.3">
      <c r="B9" s="324">
        <v>4</v>
      </c>
      <c r="C9" s="325" t="s">
        <v>149</v>
      </c>
      <c r="D9" s="320">
        <v>566058.18000000005</v>
      </c>
      <c r="E9" s="321">
        <f t="shared" si="0"/>
        <v>3.4699080473546651E-4</v>
      </c>
      <c r="F9" s="326">
        <v>231664.87999999998</v>
      </c>
      <c r="G9" s="321">
        <f t="shared" si="1"/>
        <v>1.5303246640961549E-2</v>
      </c>
      <c r="H9" s="326">
        <v>150284.04</v>
      </c>
      <c r="I9" s="321">
        <f t="shared" si="2"/>
        <v>1.3750390105707208E-4</v>
      </c>
      <c r="J9" s="320">
        <v>184109.26</v>
      </c>
      <c r="K9" s="321">
        <f t="shared" si="3"/>
        <v>3.5185534430359468E-4</v>
      </c>
      <c r="L9" s="326">
        <v>566058.18000000005</v>
      </c>
      <c r="M9" s="321">
        <f t="shared" si="4"/>
        <v>5.3069051261873989E-4</v>
      </c>
      <c r="N9" s="326">
        <v>4619.1400000000003</v>
      </c>
      <c r="O9" s="327">
        <v>11</v>
      </c>
    </row>
    <row r="10" spans="1:15" s="323" customFormat="1" ht="26.4" x14ac:dyDescent="0.3">
      <c r="B10" s="318">
        <v>5</v>
      </c>
      <c r="C10" s="325" t="s">
        <v>553</v>
      </c>
      <c r="D10" s="320">
        <v>3301839.2</v>
      </c>
      <c r="E10" s="321">
        <f>D10/$D$54</f>
        <v>2.0240107494164448E-3</v>
      </c>
      <c r="F10" s="326">
        <v>0</v>
      </c>
      <c r="G10" s="321">
        <f>F10/$F$54</f>
        <v>0</v>
      </c>
      <c r="H10" s="326">
        <v>618412.21</v>
      </c>
      <c r="I10" s="321">
        <f>H10/$H$54</f>
        <v>5.6582250075473933E-4</v>
      </c>
      <c r="J10" s="320">
        <v>2683426.9900000002</v>
      </c>
      <c r="K10" s="321">
        <f>J10/$J$54</f>
        <v>5.1283576256838399E-3</v>
      </c>
      <c r="L10" s="326">
        <v>3217508.26</v>
      </c>
      <c r="M10" s="321">
        <f>L10/$L$54</f>
        <v>3.0164763414503248E-3</v>
      </c>
      <c r="N10" s="326">
        <v>79469.72</v>
      </c>
      <c r="O10" s="327">
        <v>25</v>
      </c>
    </row>
    <row r="11" spans="1:15" s="323" customFormat="1" ht="26.4" x14ac:dyDescent="0.3">
      <c r="B11" s="324">
        <v>6</v>
      </c>
      <c r="C11" s="325" t="s">
        <v>150</v>
      </c>
      <c r="D11" s="320">
        <v>32173990.43</v>
      </c>
      <c r="E11" s="321">
        <f t="shared" si="0"/>
        <v>1.9722493597490096E-2</v>
      </c>
      <c r="F11" s="326">
        <v>0</v>
      </c>
      <c r="G11" s="321">
        <f t="shared" si="1"/>
        <v>0</v>
      </c>
      <c r="H11" s="326">
        <v>30312644.16</v>
      </c>
      <c r="I11" s="321">
        <f t="shared" si="2"/>
        <v>2.7734860091296942E-2</v>
      </c>
      <c r="J11" s="320">
        <v>1861346.27</v>
      </c>
      <c r="K11" s="321">
        <f t="shared" si="3"/>
        <v>3.5572606869369943E-3</v>
      </c>
      <c r="L11" s="326">
        <v>24643190.129999999</v>
      </c>
      <c r="M11" s="321">
        <f t="shared" si="4"/>
        <v>2.3103468273615917E-2</v>
      </c>
      <c r="N11" s="326">
        <v>10952.64</v>
      </c>
      <c r="O11" s="327">
        <v>58</v>
      </c>
    </row>
    <row r="12" spans="1:15" s="323" customFormat="1" ht="26.4" x14ac:dyDescent="0.3">
      <c r="B12" s="318">
        <v>7</v>
      </c>
      <c r="C12" s="325" t="s">
        <v>151</v>
      </c>
      <c r="D12" s="320">
        <v>33615889.32</v>
      </c>
      <c r="E12" s="321">
        <f t="shared" si="0"/>
        <v>2.0606370332896123E-2</v>
      </c>
      <c r="F12" s="326">
        <v>4105.04</v>
      </c>
      <c r="G12" s="321">
        <f t="shared" si="1"/>
        <v>2.7116945646233817E-4</v>
      </c>
      <c r="H12" s="326">
        <v>6475643.6399999997</v>
      </c>
      <c r="I12" s="321">
        <f t="shared" si="2"/>
        <v>5.9249555864709117E-3</v>
      </c>
      <c r="J12" s="320">
        <v>27136140.639999997</v>
      </c>
      <c r="K12" s="321">
        <f t="shared" si="3"/>
        <v>5.1860488212043039E-2</v>
      </c>
      <c r="L12" s="326">
        <v>29204726.140000001</v>
      </c>
      <c r="M12" s="321">
        <f t="shared" si="4"/>
        <v>2.7379996674770271E-2</v>
      </c>
      <c r="N12" s="326">
        <v>92965.9</v>
      </c>
      <c r="O12" s="327">
        <v>142</v>
      </c>
    </row>
    <row r="13" spans="1:15" s="323" customFormat="1" ht="26.4" x14ac:dyDescent="0.3">
      <c r="B13" s="324">
        <v>8</v>
      </c>
      <c r="C13" s="325" t="s">
        <v>152</v>
      </c>
      <c r="D13" s="320">
        <v>23823329.859999999</v>
      </c>
      <c r="E13" s="321">
        <f t="shared" si="0"/>
        <v>1.4603580853826487E-2</v>
      </c>
      <c r="F13" s="326">
        <v>471290.42</v>
      </c>
      <c r="G13" s="321">
        <f t="shared" si="1"/>
        <v>3.1132356086008194E-2</v>
      </c>
      <c r="H13" s="326">
        <v>2345849.9900000002</v>
      </c>
      <c r="I13" s="321">
        <f t="shared" si="2"/>
        <v>2.1463591537710428E-3</v>
      </c>
      <c r="J13" s="320">
        <v>21006189.449999999</v>
      </c>
      <c r="K13" s="321">
        <f t="shared" si="3"/>
        <v>4.0145400733435609E-2</v>
      </c>
      <c r="L13" s="326">
        <v>22967612.77</v>
      </c>
      <c r="M13" s="321">
        <f t="shared" si="4"/>
        <v>2.1532582029889603E-2</v>
      </c>
      <c r="N13" s="326">
        <v>33787.78</v>
      </c>
      <c r="O13" s="327">
        <v>111</v>
      </c>
    </row>
    <row r="14" spans="1:15" s="323" customFormat="1" ht="26.4" x14ac:dyDescent="0.3">
      <c r="B14" s="318">
        <v>9</v>
      </c>
      <c r="C14" s="325" t="s">
        <v>153</v>
      </c>
      <c r="D14" s="320">
        <v>24507134.300000001</v>
      </c>
      <c r="E14" s="321">
        <f t="shared" si="0"/>
        <v>1.5022749521113099E-2</v>
      </c>
      <c r="F14" s="326">
        <v>0</v>
      </c>
      <c r="G14" s="321">
        <f t="shared" si="1"/>
        <v>0</v>
      </c>
      <c r="H14" s="326">
        <v>24507134.300000001</v>
      </c>
      <c r="I14" s="321">
        <f t="shared" si="2"/>
        <v>2.2423050178712104E-2</v>
      </c>
      <c r="J14" s="320">
        <v>0</v>
      </c>
      <c r="K14" s="321">
        <f t="shared" si="3"/>
        <v>0</v>
      </c>
      <c r="L14" s="326">
        <v>12152852.9</v>
      </c>
      <c r="M14" s="321">
        <f t="shared" si="4"/>
        <v>1.1393535087296396E-2</v>
      </c>
      <c r="N14" s="326">
        <v>184.82</v>
      </c>
      <c r="O14" s="327">
        <v>1</v>
      </c>
    </row>
    <row r="15" spans="1:15" s="323" customFormat="1" ht="26.4" x14ac:dyDescent="0.3">
      <c r="B15" s="324">
        <v>10</v>
      </c>
      <c r="C15" s="325" t="s">
        <v>154</v>
      </c>
      <c r="D15" s="320">
        <v>5949010.96</v>
      </c>
      <c r="E15" s="321">
        <f t="shared" si="0"/>
        <v>3.6467136653524023E-3</v>
      </c>
      <c r="F15" s="326">
        <v>13169.84</v>
      </c>
      <c r="G15" s="321">
        <f t="shared" si="1"/>
        <v>8.6996919749770044E-4</v>
      </c>
      <c r="H15" s="326">
        <v>5311632.6900000004</v>
      </c>
      <c r="I15" s="321">
        <f t="shared" si="2"/>
        <v>4.8599320051368701E-3</v>
      </c>
      <c r="J15" s="320">
        <v>624208.43000000005</v>
      </c>
      <c r="K15" s="321">
        <f t="shared" si="3"/>
        <v>1.1929387585114203E-3</v>
      </c>
      <c r="L15" s="326">
        <v>1767402.32</v>
      </c>
      <c r="M15" s="321">
        <f t="shared" si="4"/>
        <v>1.6569739230768647E-3</v>
      </c>
      <c r="N15" s="326">
        <v>2915.54</v>
      </c>
      <c r="O15" s="327">
        <v>25</v>
      </c>
    </row>
    <row r="16" spans="1:15" s="323" customFormat="1" ht="26.4" x14ac:dyDescent="0.3">
      <c r="B16" s="318">
        <v>11</v>
      </c>
      <c r="C16" s="325" t="s">
        <v>155</v>
      </c>
      <c r="D16" s="320">
        <v>53696763.890000001</v>
      </c>
      <c r="E16" s="321">
        <f t="shared" si="0"/>
        <v>3.2915845000034159E-2</v>
      </c>
      <c r="F16" s="326">
        <v>20553.11</v>
      </c>
      <c r="G16" s="321">
        <f t="shared" si="1"/>
        <v>1.3576909524171867E-3</v>
      </c>
      <c r="H16" s="326">
        <v>3687876.56</v>
      </c>
      <c r="I16" s="321">
        <f t="shared" si="2"/>
        <v>3.374259925517941E-3</v>
      </c>
      <c r="J16" s="320">
        <v>49988334.219999999</v>
      </c>
      <c r="K16" s="321">
        <f t="shared" si="3"/>
        <v>9.5533828923875214E-2</v>
      </c>
      <c r="L16" s="326">
        <v>52756513.960000001</v>
      </c>
      <c r="M16" s="321">
        <f t="shared" si="4"/>
        <v>4.9460254133965709E-2</v>
      </c>
      <c r="N16" s="326">
        <v>9110.67</v>
      </c>
      <c r="O16" s="327">
        <v>57</v>
      </c>
    </row>
    <row r="17" spans="2:15" s="323" customFormat="1" ht="26.4" x14ac:dyDescent="0.3">
      <c r="B17" s="324">
        <v>12</v>
      </c>
      <c r="C17" s="325" t="s">
        <v>156</v>
      </c>
      <c r="D17" s="320">
        <v>12706450.76</v>
      </c>
      <c r="E17" s="321">
        <f t="shared" si="0"/>
        <v>7.7889901256156732E-3</v>
      </c>
      <c r="F17" s="326">
        <v>914077.90999999992</v>
      </c>
      <c r="G17" s="321">
        <f t="shared" si="1"/>
        <v>6.0381874480865003E-2</v>
      </c>
      <c r="H17" s="326">
        <v>5242826.1899999995</v>
      </c>
      <c r="I17" s="321">
        <f t="shared" si="2"/>
        <v>4.7969768026544009E-3</v>
      </c>
      <c r="J17" s="320">
        <v>6549546.6600000011</v>
      </c>
      <c r="K17" s="321">
        <f t="shared" si="3"/>
        <v>1.2516985810962245E-2</v>
      </c>
      <c r="L17" s="326">
        <v>11909792.76</v>
      </c>
      <c r="M17" s="321">
        <f t="shared" si="4"/>
        <v>1.1165661496115746E-2</v>
      </c>
      <c r="N17" s="326">
        <v>99173.06</v>
      </c>
      <c r="O17" s="327">
        <v>153</v>
      </c>
    </row>
    <row r="18" spans="2:15" s="323" customFormat="1" ht="26.4" x14ac:dyDescent="0.3">
      <c r="B18" s="318">
        <v>13</v>
      </c>
      <c r="C18" s="325" t="s">
        <v>157</v>
      </c>
      <c r="D18" s="320">
        <v>3312931.8</v>
      </c>
      <c r="E18" s="321">
        <f t="shared" si="0"/>
        <v>2.0308104571790083E-3</v>
      </c>
      <c r="F18" s="326">
        <v>0</v>
      </c>
      <c r="G18" s="321">
        <f t="shared" si="1"/>
        <v>0</v>
      </c>
      <c r="H18" s="326">
        <v>1710467.65</v>
      </c>
      <c r="I18" s="321">
        <f t="shared" si="2"/>
        <v>1.5650096610852527E-3</v>
      </c>
      <c r="J18" s="320">
        <v>1602464.1500000001</v>
      </c>
      <c r="K18" s="321">
        <f t="shared" si="3"/>
        <v>3.062505249504654E-3</v>
      </c>
      <c r="L18" s="326">
        <v>3295552.38</v>
      </c>
      <c r="M18" s="321">
        <f t="shared" si="4"/>
        <v>3.0896442162607878E-3</v>
      </c>
      <c r="N18" s="326">
        <v>24695.46</v>
      </c>
      <c r="O18" s="327">
        <v>33</v>
      </c>
    </row>
    <row r="19" spans="2:15" s="323" customFormat="1" ht="26.4" x14ac:dyDescent="0.3">
      <c r="B19" s="324">
        <v>14</v>
      </c>
      <c r="C19" s="325" t="s">
        <v>158</v>
      </c>
      <c r="D19" s="320">
        <v>72442875.010000005</v>
      </c>
      <c r="E19" s="321">
        <f t="shared" si="0"/>
        <v>4.4407116415260912E-2</v>
      </c>
      <c r="F19" s="326">
        <v>30642.760000000002</v>
      </c>
      <c r="G19" s="321">
        <f t="shared" si="1"/>
        <v>2.0241899162263652E-3</v>
      </c>
      <c r="H19" s="326">
        <v>42412232.25</v>
      </c>
      <c r="I19" s="321">
        <f t="shared" si="2"/>
        <v>3.8805500483707789E-2</v>
      </c>
      <c r="J19" s="320">
        <v>30000000</v>
      </c>
      <c r="K19" s="321">
        <f t="shared" si="3"/>
        <v>5.7333674194920123E-2</v>
      </c>
      <c r="L19" s="326">
        <v>48194432.810000002</v>
      </c>
      <c r="M19" s="321">
        <f t="shared" si="4"/>
        <v>4.5183214653497832E-2</v>
      </c>
      <c r="N19" s="326">
        <v>51203.56</v>
      </c>
      <c r="O19" s="327">
        <v>24</v>
      </c>
    </row>
    <row r="20" spans="2:15" s="323" customFormat="1" ht="26.4" x14ac:dyDescent="0.3">
      <c r="B20" s="318">
        <v>15</v>
      </c>
      <c r="C20" s="325" t="s">
        <v>159</v>
      </c>
      <c r="D20" s="320">
        <v>1988004.13</v>
      </c>
      <c r="E20" s="321">
        <f t="shared" si="0"/>
        <v>1.218636488719465E-3</v>
      </c>
      <c r="F20" s="326">
        <v>84329.51999999999</v>
      </c>
      <c r="G20" s="321">
        <f t="shared" si="1"/>
        <v>5.57061322231449E-3</v>
      </c>
      <c r="H20" s="326">
        <v>1795833.7800000003</v>
      </c>
      <c r="I20" s="321">
        <f t="shared" si="2"/>
        <v>1.6431162643755636E-3</v>
      </c>
      <c r="J20" s="320">
        <v>107840.83</v>
      </c>
      <c r="K20" s="321">
        <f t="shared" si="3"/>
        <v>2.0609703373765894E-4</v>
      </c>
      <c r="L20" s="326">
        <v>1954023.72</v>
      </c>
      <c r="M20" s="321">
        <f t="shared" si="4"/>
        <v>1.831935101858217E-3</v>
      </c>
      <c r="N20" s="326">
        <v>3000.77</v>
      </c>
      <c r="O20" s="327">
        <v>78</v>
      </c>
    </row>
    <row r="21" spans="2:15" s="323" customFormat="1" ht="26.4" x14ac:dyDescent="0.3">
      <c r="B21" s="324">
        <v>16</v>
      </c>
      <c r="C21" s="325" t="s">
        <v>160</v>
      </c>
      <c r="D21" s="320">
        <v>1315308.52</v>
      </c>
      <c r="E21" s="321">
        <f t="shared" si="0"/>
        <v>8.0627747810342642E-4</v>
      </c>
      <c r="F21" s="326">
        <v>900</v>
      </c>
      <c r="G21" s="321">
        <f t="shared" si="1"/>
        <v>5.9451920277537949E-5</v>
      </c>
      <c r="H21" s="326">
        <v>160561.96</v>
      </c>
      <c r="I21" s="321">
        <f t="shared" si="2"/>
        <v>1.4690778782211047E-4</v>
      </c>
      <c r="J21" s="320">
        <v>1153846.56</v>
      </c>
      <c r="K21" s="321">
        <f t="shared" si="3"/>
        <v>2.2051420913989784E-3</v>
      </c>
      <c r="L21" s="326">
        <v>1297451.54</v>
      </c>
      <c r="M21" s="321">
        <f t="shared" si="4"/>
        <v>1.2163859602922326E-3</v>
      </c>
      <c r="N21" s="326">
        <v>26516.78</v>
      </c>
      <c r="O21" s="327">
        <v>29</v>
      </c>
    </row>
    <row r="22" spans="2:15" s="323" customFormat="1" ht="26.4" x14ac:dyDescent="0.3">
      <c r="B22" s="318">
        <v>17</v>
      </c>
      <c r="C22" s="325" t="s">
        <v>161</v>
      </c>
      <c r="D22" s="320">
        <v>13929642.390000001</v>
      </c>
      <c r="E22" s="321">
        <f t="shared" si="0"/>
        <v>8.5388004155038735E-3</v>
      </c>
      <c r="F22" s="326">
        <v>13074.220000000001</v>
      </c>
      <c r="G22" s="321">
        <f t="shared" si="1"/>
        <v>8.636527612566581E-4</v>
      </c>
      <c r="H22" s="326">
        <v>12930933.379999999</v>
      </c>
      <c r="I22" s="321">
        <f t="shared" si="2"/>
        <v>1.1831288166455402E-2</v>
      </c>
      <c r="J22" s="320">
        <v>985634.79</v>
      </c>
      <c r="K22" s="321">
        <f t="shared" si="3"/>
        <v>1.883668797501284E-3</v>
      </c>
      <c r="L22" s="326">
        <v>7523996.9800000004</v>
      </c>
      <c r="M22" s="321">
        <f t="shared" si="4"/>
        <v>7.0538929660164092E-3</v>
      </c>
      <c r="N22" s="326">
        <v>27446.6</v>
      </c>
      <c r="O22" s="327">
        <v>59</v>
      </c>
    </row>
    <row r="23" spans="2:15" s="323" customFormat="1" ht="26.4" x14ac:dyDescent="0.3">
      <c r="B23" s="324">
        <v>18</v>
      </c>
      <c r="C23" s="325" t="s">
        <v>162</v>
      </c>
      <c r="D23" s="320">
        <v>5299852.41</v>
      </c>
      <c r="E23" s="321">
        <f t="shared" si="0"/>
        <v>3.2487827536121843E-3</v>
      </c>
      <c r="F23" s="326">
        <v>25698.47</v>
      </c>
      <c r="G23" s="321">
        <f t="shared" si="1"/>
        <v>1.697581544105223E-3</v>
      </c>
      <c r="H23" s="326">
        <v>5088652.74</v>
      </c>
      <c r="I23" s="321">
        <f t="shared" si="2"/>
        <v>4.6559142466143354E-3</v>
      </c>
      <c r="J23" s="320">
        <v>185501.2</v>
      </c>
      <c r="K23" s="321">
        <f t="shared" si="3"/>
        <v>3.5451551211889061E-4</v>
      </c>
      <c r="L23" s="326">
        <v>3233114.65</v>
      </c>
      <c r="M23" s="321">
        <f t="shared" si="4"/>
        <v>3.0311076344902523E-3</v>
      </c>
      <c r="N23" s="326">
        <v>25890.48</v>
      </c>
      <c r="O23" s="327">
        <v>123</v>
      </c>
    </row>
    <row r="24" spans="2:15" s="323" customFormat="1" ht="26.4" x14ac:dyDescent="0.3">
      <c r="B24" s="318">
        <v>19</v>
      </c>
      <c r="C24" s="325" t="s">
        <v>163</v>
      </c>
      <c r="D24" s="320">
        <v>118068589.43000001</v>
      </c>
      <c r="E24" s="321">
        <f t="shared" si="0"/>
        <v>7.2375448863396141E-2</v>
      </c>
      <c r="F24" s="326">
        <v>18182.5</v>
      </c>
      <c r="G24" s="321">
        <f t="shared" si="1"/>
        <v>1.2010939338292597E-3</v>
      </c>
      <c r="H24" s="326">
        <v>110216689.34999999</v>
      </c>
      <c r="I24" s="321">
        <f t="shared" si="2"/>
        <v>0.10084387368891898</v>
      </c>
      <c r="J24" s="320">
        <v>7833717.5800000001</v>
      </c>
      <c r="K24" s="321">
        <f t="shared" si="3"/>
        <v>1.4971193715557938E-2</v>
      </c>
      <c r="L24" s="326">
        <v>67500660.760000005</v>
      </c>
      <c r="M24" s="321">
        <f t="shared" si="4"/>
        <v>6.3283177465659202E-2</v>
      </c>
      <c r="N24" s="326">
        <v>65555.990000000005</v>
      </c>
      <c r="O24" s="327">
        <v>51</v>
      </c>
    </row>
    <row r="25" spans="2:15" s="323" customFormat="1" ht="26.4" x14ac:dyDescent="0.3">
      <c r="B25" s="324">
        <v>20</v>
      </c>
      <c r="C25" s="325" t="s">
        <v>164</v>
      </c>
      <c r="D25" s="320">
        <v>55217302.060000002</v>
      </c>
      <c r="E25" s="321">
        <f t="shared" si="0"/>
        <v>3.3847927216811409E-2</v>
      </c>
      <c r="F25" s="326">
        <v>101357.16</v>
      </c>
      <c r="G25" s="321">
        <f t="shared" si="1"/>
        <v>6.6954197731973978E-3</v>
      </c>
      <c r="H25" s="326">
        <v>34667349.170000002</v>
      </c>
      <c r="I25" s="321">
        <f t="shared" si="2"/>
        <v>3.1719241445616247E-2</v>
      </c>
      <c r="J25" s="320">
        <v>20448595.729999997</v>
      </c>
      <c r="K25" s="321">
        <f t="shared" si="3"/>
        <v>3.907977084424849E-2</v>
      </c>
      <c r="L25" s="326">
        <v>50901118.719999999</v>
      </c>
      <c r="M25" s="321">
        <f t="shared" si="4"/>
        <v>4.7720785143294163E-2</v>
      </c>
      <c r="N25" s="326">
        <v>102906.96</v>
      </c>
      <c r="O25" s="327">
        <v>437</v>
      </c>
    </row>
    <row r="26" spans="2:15" s="323" customFormat="1" ht="26.4" x14ac:dyDescent="0.3">
      <c r="B26" s="318">
        <v>21</v>
      </c>
      <c r="C26" s="325" t="s">
        <v>165</v>
      </c>
      <c r="D26" s="320">
        <v>1151622.6200000001</v>
      </c>
      <c r="E26" s="321">
        <f t="shared" si="0"/>
        <v>7.0593884830949061E-4</v>
      </c>
      <c r="F26" s="326">
        <v>11543.91</v>
      </c>
      <c r="G26" s="321">
        <f t="shared" si="1"/>
        <v>7.6256401890119232E-4</v>
      </c>
      <c r="H26" s="326">
        <v>967714.7200000002</v>
      </c>
      <c r="I26" s="321">
        <f t="shared" si="2"/>
        <v>8.8542036207139645E-4</v>
      </c>
      <c r="J26" s="320">
        <v>172363.99</v>
      </c>
      <c r="K26" s="321">
        <f t="shared" si="3"/>
        <v>3.2940869485321566E-4</v>
      </c>
      <c r="L26" s="326">
        <v>1090109.08</v>
      </c>
      <c r="M26" s="321">
        <f t="shared" si="4"/>
        <v>1.0219983862357451E-3</v>
      </c>
      <c r="N26" s="326">
        <v>7779.83</v>
      </c>
      <c r="O26" s="327">
        <v>40</v>
      </c>
    </row>
    <row r="27" spans="2:15" s="323" customFormat="1" ht="26.4" x14ac:dyDescent="0.3">
      <c r="B27" s="324">
        <v>22</v>
      </c>
      <c r="C27" s="325" t="s">
        <v>166</v>
      </c>
      <c r="D27" s="320">
        <v>27610224.16</v>
      </c>
      <c r="E27" s="321">
        <f t="shared" si="0"/>
        <v>1.6924927929148587E-2</v>
      </c>
      <c r="F27" s="326">
        <v>0</v>
      </c>
      <c r="G27" s="321">
        <f t="shared" si="1"/>
        <v>0</v>
      </c>
      <c r="H27" s="326">
        <v>15096176.66</v>
      </c>
      <c r="I27" s="321">
        <f t="shared" si="2"/>
        <v>1.3812399385834454E-2</v>
      </c>
      <c r="J27" s="320">
        <v>12514047.499999996</v>
      </c>
      <c r="K27" s="321">
        <f t="shared" si="3"/>
        <v>2.3915877407491817E-2</v>
      </c>
      <c r="L27" s="326">
        <v>20871238.66</v>
      </c>
      <c r="M27" s="321">
        <f t="shared" si="4"/>
        <v>1.9567190678992503E-2</v>
      </c>
      <c r="N27" s="326">
        <v>9592.02</v>
      </c>
      <c r="O27" s="327">
        <v>59</v>
      </c>
    </row>
    <row r="28" spans="2:15" s="323" customFormat="1" ht="26.4" x14ac:dyDescent="0.3">
      <c r="B28" s="318">
        <v>23</v>
      </c>
      <c r="C28" s="325" t="s">
        <v>167</v>
      </c>
      <c r="D28" s="320">
        <v>7845566.3499999996</v>
      </c>
      <c r="E28" s="321">
        <f t="shared" si="0"/>
        <v>4.8092925384312906E-3</v>
      </c>
      <c r="F28" s="326">
        <v>563088.6399999999</v>
      </c>
      <c r="G28" s="321">
        <f t="shared" si="1"/>
        <v>3.7196334371630287E-2</v>
      </c>
      <c r="H28" s="326">
        <v>1199862.1699999997</v>
      </c>
      <c r="I28" s="321">
        <f t="shared" si="2"/>
        <v>1.0978260173588874E-3</v>
      </c>
      <c r="J28" s="320">
        <v>6082615.5399999982</v>
      </c>
      <c r="K28" s="321">
        <f t="shared" si="3"/>
        <v>1.1624623254110601E-2</v>
      </c>
      <c r="L28" s="326">
        <v>7769762.3099999996</v>
      </c>
      <c r="M28" s="321">
        <f t="shared" si="4"/>
        <v>7.2843027252422424E-3</v>
      </c>
      <c r="N28" s="326">
        <v>77169.649999999994</v>
      </c>
      <c r="O28" s="327">
        <v>458</v>
      </c>
    </row>
    <row r="29" spans="2:15" s="323" customFormat="1" ht="26.4" x14ac:dyDescent="0.3">
      <c r="B29" s="324">
        <v>24</v>
      </c>
      <c r="C29" s="325" t="s">
        <v>168</v>
      </c>
      <c r="D29" s="320">
        <v>437922039.22000003</v>
      </c>
      <c r="E29" s="321">
        <f t="shared" si="0"/>
        <v>0.26844399775363076</v>
      </c>
      <c r="F29" s="326">
        <v>290716.19999999995</v>
      </c>
      <c r="G29" s="321">
        <f t="shared" si="1"/>
        <v>1.9204040384209749E-2</v>
      </c>
      <c r="H29" s="326">
        <v>313394979.80000001</v>
      </c>
      <c r="I29" s="321">
        <f t="shared" si="2"/>
        <v>0.28674390370529235</v>
      </c>
      <c r="J29" s="320">
        <v>124236343.22</v>
      </c>
      <c r="K29" s="321">
        <f t="shared" si="3"/>
        <v>0.23743086751145845</v>
      </c>
      <c r="L29" s="326">
        <v>250374288.99000001</v>
      </c>
      <c r="M29" s="321">
        <f t="shared" si="4"/>
        <v>0.23473074758968346</v>
      </c>
      <c r="N29" s="326">
        <v>227673.41</v>
      </c>
      <c r="O29" s="327">
        <v>302</v>
      </c>
    </row>
    <row r="30" spans="2:15" s="323" customFormat="1" ht="26.4" x14ac:dyDescent="0.3">
      <c r="B30" s="318">
        <v>25</v>
      </c>
      <c r="C30" s="325" t="s">
        <v>169</v>
      </c>
      <c r="D30" s="320">
        <v>121374158.93000001</v>
      </c>
      <c r="E30" s="321">
        <f t="shared" si="0"/>
        <v>7.4401746267867913E-2</v>
      </c>
      <c r="F30" s="326">
        <v>11921672.699999999</v>
      </c>
      <c r="G30" s="321">
        <f t="shared" si="1"/>
        <v>0.78751814992811164</v>
      </c>
      <c r="H30" s="326">
        <v>27006381.639999993</v>
      </c>
      <c r="I30" s="321">
        <f t="shared" si="2"/>
        <v>2.4709761787985514E-2</v>
      </c>
      <c r="J30" s="320">
        <v>82446104.590000018</v>
      </c>
      <c r="K30" s="321">
        <f t="shared" si="3"/>
        <v>0.15756460330677899</v>
      </c>
      <c r="L30" s="326">
        <v>111427269.87</v>
      </c>
      <c r="M30" s="321">
        <f t="shared" si="4"/>
        <v>0.10446522470007759</v>
      </c>
      <c r="N30" s="326">
        <v>1606778.18</v>
      </c>
      <c r="O30" s="327">
        <v>558</v>
      </c>
    </row>
    <row r="31" spans="2:15" s="323" customFormat="1" ht="26.4" x14ac:dyDescent="0.3">
      <c r="B31" s="324">
        <v>26</v>
      </c>
      <c r="C31" s="325" t="s">
        <v>170</v>
      </c>
      <c r="D31" s="320">
        <v>188217.7</v>
      </c>
      <c r="E31" s="321">
        <f t="shared" si="0"/>
        <v>1.1537649926454311E-4</v>
      </c>
      <c r="F31" s="326">
        <v>0</v>
      </c>
      <c r="G31" s="321">
        <f t="shared" si="1"/>
        <v>0</v>
      </c>
      <c r="H31" s="326">
        <v>188217.7</v>
      </c>
      <c r="I31" s="321">
        <f t="shared" si="2"/>
        <v>1.7221168660351208E-4</v>
      </c>
      <c r="J31" s="320">
        <v>0</v>
      </c>
      <c r="K31" s="321">
        <f t="shared" si="3"/>
        <v>0</v>
      </c>
      <c r="L31" s="326">
        <v>90241.36</v>
      </c>
      <c r="M31" s="321">
        <f t="shared" si="4"/>
        <v>8.4603023664126258E-5</v>
      </c>
      <c r="N31" s="326">
        <v>225.69</v>
      </c>
      <c r="O31" s="327">
        <v>4</v>
      </c>
    </row>
    <row r="32" spans="2:15" s="323" customFormat="1" ht="26.4" x14ac:dyDescent="0.3">
      <c r="B32" s="318">
        <v>27</v>
      </c>
      <c r="C32" s="319" t="s">
        <v>171</v>
      </c>
      <c r="D32" s="320">
        <v>93249.08</v>
      </c>
      <c r="E32" s="321">
        <f t="shared" si="0"/>
        <v>5.716121496564521E-5</v>
      </c>
      <c r="F32" s="320">
        <v>0</v>
      </c>
      <c r="G32" s="321">
        <f t="shared" si="1"/>
        <v>0</v>
      </c>
      <c r="H32" s="320">
        <v>51008.59</v>
      </c>
      <c r="I32" s="321">
        <f t="shared" si="2"/>
        <v>4.667082487548748E-5</v>
      </c>
      <c r="J32" s="320">
        <v>42240.49</v>
      </c>
      <c r="K32" s="321">
        <f t="shared" si="3"/>
        <v>8.0726749716459378E-5</v>
      </c>
      <c r="L32" s="326">
        <v>93249.08</v>
      </c>
      <c r="M32" s="321">
        <f t="shared" si="4"/>
        <v>8.7422819446626281E-5</v>
      </c>
      <c r="N32" s="320">
        <v>532.39</v>
      </c>
      <c r="O32" s="322">
        <v>2</v>
      </c>
    </row>
    <row r="33" spans="2:15" s="323" customFormat="1" ht="20.25" customHeight="1" x14ac:dyDescent="0.3">
      <c r="B33" s="328"/>
      <c r="C33" s="329"/>
      <c r="D33" s="330"/>
      <c r="E33" s="331"/>
      <c r="F33" s="330"/>
      <c r="G33" s="331"/>
      <c r="H33" s="330"/>
      <c r="I33" s="331"/>
      <c r="J33" s="330"/>
      <c r="K33" s="331"/>
      <c r="L33" s="330"/>
      <c r="M33" s="331"/>
      <c r="N33" s="332"/>
      <c r="O33" s="333"/>
    </row>
    <row r="34" spans="2:15" s="339" customFormat="1" ht="31.8" x14ac:dyDescent="0.3">
      <c r="B34" s="334" t="s">
        <v>172</v>
      </c>
      <c r="C34" s="335"/>
      <c r="D34" s="336">
        <f>SUM(D6:D33)</f>
        <v>1165847155.6900001</v>
      </c>
      <c r="E34" s="337">
        <f t="shared" si="0"/>
        <v>0.71465841682815678</v>
      </c>
      <c r="F34" s="336">
        <f>SUM(F6:F32)</f>
        <v>15138283.1</v>
      </c>
      <c r="G34" s="337">
        <f t="shared" si="1"/>
        <v>1</v>
      </c>
      <c r="H34" s="336">
        <f>SUM(H6:H32)</f>
        <v>689785423.49000013</v>
      </c>
      <c r="I34" s="337">
        <f t="shared" si="2"/>
        <v>0.631126143682187</v>
      </c>
      <c r="J34" s="336">
        <f>SUM(J6:J32)</f>
        <v>460923449.10000002</v>
      </c>
      <c r="K34" s="337">
        <f t="shared" si="3"/>
        <v>0.88088116198327504</v>
      </c>
      <c r="L34" s="336">
        <f>SUM(L6:L32)</f>
        <v>827801451.38</v>
      </c>
      <c r="M34" s="337">
        <f t="shared" si="4"/>
        <v>0.77607990150303807</v>
      </c>
      <c r="N34" s="336">
        <f>SUM(N6:N32)</f>
        <v>2939720.3499999996</v>
      </c>
      <c r="O34" s="338">
        <f>SUM(O6:O33)</f>
        <v>3915</v>
      </c>
    </row>
    <row r="35" spans="2:15" ht="15.6" x14ac:dyDescent="0.3">
      <c r="B35" s="340"/>
      <c r="C35" s="340"/>
      <c r="D35" s="341"/>
      <c r="E35" s="342"/>
      <c r="F35" s="341"/>
      <c r="G35" s="342"/>
      <c r="H35" s="341"/>
      <c r="I35" s="342"/>
      <c r="J35" s="341"/>
      <c r="K35" s="342"/>
      <c r="L35" s="341"/>
      <c r="M35" s="342"/>
      <c r="N35" s="343"/>
      <c r="O35" s="344"/>
    </row>
    <row r="36" spans="2:15" x14ac:dyDescent="0.3">
      <c r="B36" s="463" t="s">
        <v>173</v>
      </c>
      <c r="C36" s="463"/>
      <c r="D36" s="462" t="s">
        <v>136</v>
      </c>
      <c r="E36" s="462" t="s">
        <v>76</v>
      </c>
      <c r="F36" s="462" t="s">
        <v>137</v>
      </c>
      <c r="G36" s="462" t="s">
        <v>76</v>
      </c>
      <c r="H36" s="462" t="s">
        <v>138</v>
      </c>
      <c r="I36" s="462" t="s">
        <v>76</v>
      </c>
      <c r="J36" s="462" t="s">
        <v>139</v>
      </c>
      <c r="K36" s="462" t="s">
        <v>76</v>
      </c>
      <c r="L36" s="462" t="s">
        <v>140</v>
      </c>
      <c r="M36" s="462" t="s">
        <v>76</v>
      </c>
      <c r="N36" s="462" t="s">
        <v>141</v>
      </c>
      <c r="O36" s="462" t="s">
        <v>142</v>
      </c>
    </row>
    <row r="37" spans="2:15" ht="76.95" customHeight="1" x14ac:dyDescent="0.3">
      <c r="B37" s="463"/>
      <c r="C37" s="463"/>
      <c r="D37" s="462"/>
      <c r="E37" s="462"/>
      <c r="F37" s="464"/>
      <c r="G37" s="462"/>
      <c r="H37" s="462"/>
      <c r="I37" s="462"/>
      <c r="J37" s="462"/>
      <c r="K37" s="462"/>
      <c r="L37" s="462" t="s">
        <v>143</v>
      </c>
      <c r="M37" s="462"/>
      <c r="N37" s="462" t="s">
        <v>144</v>
      </c>
      <c r="O37" s="462" t="s">
        <v>145</v>
      </c>
    </row>
    <row r="38" spans="2:15" ht="15.6" customHeight="1" x14ac:dyDescent="0.3">
      <c r="B38" s="463"/>
      <c r="C38" s="463"/>
      <c r="D38" s="462"/>
      <c r="E38" s="462"/>
      <c r="F38" s="464"/>
      <c r="G38" s="462"/>
      <c r="H38" s="462"/>
      <c r="I38" s="462"/>
      <c r="J38" s="462"/>
      <c r="K38" s="462"/>
      <c r="L38" s="462"/>
      <c r="M38" s="462"/>
      <c r="N38" s="462"/>
      <c r="O38" s="462"/>
    </row>
    <row r="39" spans="2:15" s="323" customFormat="1" ht="26.4" x14ac:dyDescent="0.3">
      <c r="B39" s="318">
        <v>1</v>
      </c>
      <c r="C39" s="319" t="s">
        <v>174</v>
      </c>
      <c r="D39" s="320">
        <v>0</v>
      </c>
      <c r="E39" s="321">
        <f t="shared" ref="E39:E46" si="5">D39/$D$54</f>
        <v>0</v>
      </c>
      <c r="F39" s="320">
        <v>0</v>
      </c>
      <c r="G39" s="321">
        <f t="shared" ref="G39:G46" si="6">F39/$F$54</f>
        <v>0</v>
      </c>
      <c r="H39" s="320">
        <v>0</v>
      </c>
      <c r="I39" s="321">
        <f t="shared" ref="I39:I46" si="7">H39/$H$54</f>
        <v>0</v>
      </c>
      <c r="J39" s="320">
        <v>0</v>
      </c>
      <c r="K39" s="321">
        <f t="shared" ref="K39:K46" si="8">J39/$J$54</f>
        <v>0</v>
      </c>
      <c r="L39" s="320">
        <v>0</v>
      </c>
      <c r="M39" s="321">
        <f t="shared" ref="M39:M46" si="9">L39/$L$54</f>
        <v>0</v>
      </c>
      <c r="N39" s="320">
        <v>0</v>
      </c>
      <c r="O39" s="322">
        <v>0</v>
      </c>
    </row>
    <row r="40" spans="2:15" s="323" customFormat="1" ht="26.4" x14ac:dyDescent="0.3">
      <c r="B40" s="318">
        <v>2</v>
      </c>
      <c r="C40" s="319" t="s">
        <v>175</v>
      </c>
      <c r="D40" s="320">
        <v>41385000</v>
      </c>
      <c r="E40" s="321">
        <f t="shared" si="5"/>
        <v>2.5368795931855061E-2</v>
      </c>
      <c r="F40" s="320">
        <v>0</v>
      </c>
      <c r="G40" s="321">
        <f t="shared" si="6"/>
        <v>0</v>
      </c>
      <c r="H40" s="320">
        <v>41385000</v>
      </c>
      <c r="I40" s="321">
        <f t="shared" si="7"/>
        <v>3.7865623956122869E-2</v>
      </c>
      <c r="J40" s="320">
        <v>0</v>
      </c>
      <c r="K40" s="321">
        <f t="shared" si="8"/>
        <v>0</v>
      </c>
      <c r="L40" s="320">
        <v>12144178.08</v>
      </c>
      <c r="M40" s="321">
        <f t="shared" si="9"/>
        <v>1.1385402275448901E-2</v>
      </c>
      <c r="N40" s="320">
        <v>0</v>
      </c>
      <c r="O40" s="322">
        <v>11</v>
      </c>
    </row>
    <row r="41" spans="2:15" s="323" customFormat="1" ht="26.4" x14ac:dyDescent="0.3">
      <c r="B41" s="324">
        <v>3</v>
      </c>
      <c r="C41" s="325" t="s">
        <v>176</v>
      </c>
      <c r="D41" s="320">
        <v>49275000</v>
      </c>
      <c r="E41" s="321">
        <f t="shared" si="5"/>
        <v>3.0205326073267081E-2</v>
      </c>
      <c r="F41" s="326">
        <v>0</v>
      </c>
      <c r="G41" s="321">
        <f t="shared" si="6"/>
        <v>0</v>
      </c>
      <c r="H41" s="326">
        <v>49275000</v>
      </c>
      <c r="I41" s="321">
        <f t="shared" si="7"/>
        <v>4.5084659186612405E-2</v>
      </c>
      <c r="J41" s="326">
        <v>0</v>
      </c>
      <c r="K41" s="321">
        <f t="shared" si="8"/>
        <v>0</v>
      </c>
      <c r="L41" s="326">
        <v>21264589.059999999</v>
      </c>
      <c r="M41" s="321">
        <f t="shared" si="9"/>
        <v>1.9935964301192936E-2</v>
      </c>
      <c r="N41" s="326">
        <v>0</v>
      </c>
      <c r="O41" s="327">
        <v>18</v>
      </c>
    </row>
    <row r="42" spans="2:15" s="323" customFormat="1" ht="26.4" x14ac:dyDescent="0.3">
      <c r="B42" s="318">
        <v>4</v>
      </c>
      <c r="C42" s="325" t="s">
        <v>177</v>
      </c>
      <c r="D42" s="320">
        <v>3184261.19</v>
      </c>
      <c r="E42" s="321">
        <f t="shared" si="5"/>
        <v>1.9519360232653365E-3</v>
      </c>
      <c r="F42" s="326">
        <v>0</v>
      </c>
      <c r="G42" s="321">
        <f t="shared" si="6"/>
        <v>0</v>
      </c>
      <c r="H42" s="326">
        <v>1095000</v>
      </c>
      <c r="I42" s="321">
        <f t="shared" si="7"/>
        <v>1.0018813152580534E-3</v>
      </c>
      <c r="J42" s="326">
        <v>2089261.1899999992</v>
      </c>
      <c r="K42" s="321">
        <f t="shared" si="8"/>
        <v>3.9928340125183689E-3</v>
      </c>
      <c r="L42" s="326">
        <v>3177768.03</v>
      </c>
      <c r="M42" s="321">
        <f t="shared" si="9"/>
        <v>2.9792191057536575E-3</v>
      </c>
      <c r="N42" s="326">
        <v>0</v>
      </c>
      <c r="O42" s="327">
        <v>56</v>
      </c>
    </row>
    <row r="43" spans="2:15" s="323" customFormat="1" ht="26.4" x14ac:dyDescent="0.3">
      <c r="B43" s="324">
        <v>5</v>
      </c>
      <c r="C43" s="325" t="s">
        <v>178</v>
      </c>
      <c r="D43" s="320">
        <v>153725000</v>
      </c>
      <c r="E43" s="321">
        <f t="shared" si="5"/>
        <v>9.4232648414266498E-2</v>
      </c>
      <c r="F43" s="326">
        <v>0</v>
      </c>
      <c r="G43" s="321">
        <f t="shared" si="6"/>
        <v>0</v>
      </c>
      <c r="H43" s="326">
        <v>153725000</v>
      </c>
      <c r="I43" s="321">
        <f t="shared" si="7"/>
        <v>0.14065224218086234</v>
      </c>
      <c r="J43" s="326">
        <v>0</v>
      </c>
      <c r="K43" s="321">
        <f t="shared" si="8"/>
        <v>0</v>
      </c>
      <c r="L43" s="326">
        <v>79461506.840000004</v>
      </c>
      <c r="M43" s="321">
        <f t="shared" si="9"/>
        <v>7.4496702438567541E-2</v>
      </c>
      <c r="N43" s="326">
        <v>0</v>
      </c>
      <c r="O43" s="327">
        <v>11</v>
      </c>
    </row>
    <row r="44" spans="2:15" s="323" customFormat="1" ht="26.4" x14ac:dyDescent="0.3">
      <c r="B44" s="318">
        <v>6</v>
      </c>
      <c r="C44" s="325" t="s">
        <v>179</v>
      </c>
      <c r="D44" s="320">
        <v>11800000</v>
      </c>
      <c r="E44" s="321">
        <f t="shared" si="5"/>
        <v>7.2333403889305236E-3</v>
      </c>
      <c r="F44" s="326">
        <v>0</v>
      </c>
      <c r="G44" s="321">
        <f t="shared" si="6"/>
        <v>0</v>
      </c>
      <c r="H44" s="326">
        <v>11800000</v>
      </c>
      <c r="I44" s="321">
        <f t="shared" si="7"/>
        <v>1.0796529242050256E-2</v>
      </c>
      <c r="J44" s="326">
        <v>0</v>
      </c>
      <c r="K44" s="321">
        <f t="shared" si="8"/>
        <v>0</v>
      </c>
      <c r="L44" s="326">
        <v>5678904.0999999996</v>
      </c>
      <c r="M44" s="321">
        <f t="shared" si="9"/>
        <v>5.3240826374802378E-3</v>
      </c>
      <c r="N44" s="326">
        <v>0</v>
      </c>
      <c r="O44" s="327">
        <v>7</v>
      </c>
    </row>
    <row r="45" spans="2:15" s="323" customFormat="1" ht="26.4" x14ac:dyDescent="0.3">
      <c r="B45" s="318">
        <v>6</v>
      </c>
      <c r="C45" s="325" t="s">
        <v>236</v>
      </c>
      <c r="D45" s="320">
        <v>30756437.43</v>
      </c>
      <c r="E45" s="321">
        <f t="shared" ref="E45" si="10">D45/$D$54</f>
        <v>1.8853540769663855E-2</v>
      </c>
      <c r="F45" s="326">
        <v>0</v>
      </c>
      <c r="G45" s="321">
        <f t="shared" ref="G45" si="11">F45/$F$54</f>
        <v>0</v>
      </c>
      <c r="H45" s="326">
        <v>18909664</v>
      </c>
      <c r="I45" s="321">
        <f t="shared" ref="I45" si="12">H45/$H$54</f>
        <v>1.7301588163842797E-2</v>
      </c>
      <c r="J45" s="326">
        <v>11846773.430000002</v>
      </c>
      <c r="K45" s="321">
        <f t="shared" ref="K45" si="13">J45/$J$54</f>
        <v>2.2640634936555215E-2</v>
      </c>
      <c r="L45" s="326">
        <v>30549208.239999998</v>
      </c>
      <c r="M45" s="321">
        <f t="shared" ref="M45" si="14">L45/$L$54</f>
        <v>2.8640474696403521E-2</v>
      </c>
      <c r="N45" s="326">
        <v>0</v>
      </c>
      <c r="O45" s="327">
        <v>5</v>
      </c>
    </row>
    <row r="46" spans="2:15" s="323" customFormat="1" ht="26.4" x14ac:dyDescent="0.3">
      <c r="B46" s="324">
        <v>7</v>
      </c>
      <c r="C46" s="325" t="s">
        <v>180</v>
      </c>
      <c r="D46" s="320">
        <v>175361959.97</v>
      </c>
      <c r="E46" s="321">
        <f t="shared" si="5"/>
        <v>0.1074959955705948</v>
      </c>
      <c r="F46" s="326">
        <v>0</v>
      </c>
      <c r="G46" s="321">
        <f t="shared" si="6"/>
        <v>0</v>
      </c>
      <c r="H46" s="326">
        <v>126968740.61000001</v>
      </c>
      <c r="I46" s="321">
        <f t="shared" si="7"/>
        <v>0.11617133227306432</v>
      </c>
      <c r="J46" s="326">
        <v>48393219.359999999</v>
      </c>
      <c r="K46" s="321">
        <f t="shared" si="8"/>
        <v>9.2485369067651368E-2</v>
      </c>
      <c r="L46" s="326">
        <v>86567013.950000003</v>
      </c>
      <c r="M46" s="321">
        <f t="shared" si="9"/>
        <v>8.1158253042115033E-2</v>
      </c>
      <c r="N46" s="326">
        <v>0</v>
      </c>
      <c r="O46" s="327">
        <v>31</v>
      </c>
    </row>
    <row r="47" spans="2:15" ht="19.2" x14ac:dyDescent="0.3">
      <c r="B47" s="345"/>
      <c r="C47" s="345"/>
      <c r="D47" s="346"/>
      <c r="E47" s="347"/>
      <c r="F47" s="346"/>
      <c r="G47" s="347"/>
      <c r="H47" s="346"/>
      <c r="I47" s="347"/>
      <c r="J47" s="346"/>
      <c r="K47" s="347"/>
      <c r="L47" s="346"/>
      <c r="M47" s="347" t="s">
        <v>181</v>
      </c>
      <c r="N47" s="346"/>
      <c r="O47" s="348"/>
    </row>
    <row r="48" spans="2:15" s="339" customFormat="1" ht="31.8" x14ac:dyDescent="0.3">
      <c r="B48" s="334" t="s">
        <v>182</v>
      </c>
      <c r="C48" s="335"/>
      <c r="D48" s="336">
        <f>SUM(D39:D47)</f>
        <v>465487658.59000003</v>
      </c>
      <c r="E48" s="337">
        <f t="shared" ref="E48" si="15">D48/$D$54</f>
        <v>0.28534158317184316</v>
      </c>
      <c r="F48" s="336">
        <f>SUM(F39:F46)</f>
        <v>0</v>
      </c>
      <c r="G48" s="337">
        <f t="shared" ref="G48" si="16">F48/$F$54</f>
        <v>0</v>
      </c>
      <c r="H48" s="336">
        <f>SUM(H39:H46)</f>
        <v>403158404.61000001</v>
      </c>
      <c r="I48" s="337">
        <f t="shared" ref="I48" si="17">H48/$H$54</f>
        <v>0.36887385631781305</v>
      </c>
      <c r="J48" s="336">
        <f>SUM(J39:J46)</f>
        <v>62329253.980000004</v>
      </c>
      <c r="K48" s="337">
        <f t="shared" ref="K48" si="18">J48/$J$54</f>
        <v>0.11911883801672496</v>
      </c>
      <c r="L48" s="336">
        <f>SUM(L39:L46)</f>
        <v>238843168.30000001</v>
      </c>
      <c r="M48" s="337">
        <f t="shared" ref="M48" si="19">L48/$L$54</f>
        <v>0.22392009849696184</v>
      </c>
      <c r="N48" s="336">
        <f>SUM(N39:N46)</f>
        <v>0</v>
      </c>
      <c r="O48" s="338">
        <f>SUM(O39:O46)</f>
        <v>139</v>
      </c>
    </row>
    <row r="49" spans="2:15" ht="19.2" hidden="1" x14ac:dyDescent="0.3">
      <c r="B49" s="349"/>
      <c r="C49" s="349"/>
      <c r="D49" s="350"/>
      <c r="E49" s="351"/>
      <c r="F49" s="350"/>
      <c r="G49" s="351"/>
      <c r="H49" s="350"/>
      <c r="I49" s="351"/>
      <c r="J49" s="350"/>
      <c r="K49" s="351"/>
      <c r="L49" s="350"/>
      <c r="M49" s="351"/>
      <c r="N49" s="350"/>
      <c r="O49" s="352"/>
    </row>
    <row r="50" spans="2:15" ht="19.2" hidden="1" x14ac:dyDescent="0.3">
      <c r="B50" s="349"/>
      <c r="C50" s="349"/>
      <c r="D50" s="350"/>
      <c r="E50" s="351"/>
      <c r="F50" s="350"/>
      <c r="G50" s="351"/>
      <c r="H50" s="350"/>
      <c r="I50" s="351"/>
      <c r="J50" s="350"/>
      <c r="K50" s="351"/>
      <c r="L50" s="350"/>
      <c r="M50" s="351"/>
      <c r="N50" s="350"/>
      <c r="O50" s="352"/>
    </row>
    <row r="51" spans="2:15" ht="19.2" hidden="1" x14ac:dyDescent="0.3">
      <c r="B51" s="349" t="s">
        <v>183</v>
      </c>
      <c r="C51" s="349"/>
      <c r="D51" s="350">
        <v>0</v>
      </c>
      <c r="E51" s="351">
        <v>0</v>
      </c>
      <c r="F51" s="350">
        <v>0</v>
      </c>
      <c r="G51" s="351">
        <v>0</v>
      </c>
      <c r="H51" s="350">
        <v>0</v>
      </c>
      <c r="I51" s="351">
        <v>0</v>
      </c>
      <c r="J51" s="350">
        <v>0</v>
      </c>
      <c r="K51" s="351">
        <v>0</v>
      </c>
      <c r="L51" s="350">
        <v>0</v>
      </c>
      <c r="M51" s="351">
        <v>0</v>
      </c>
      <c r="N51" s="350">
        <v>0</v>
      </c>
      <c r="O51" s="352">
        <v>0</v>
      </c>
    </row>
    <row r="52" spans="2:15" ht="19.2" x14ac:dyDescent="0.3">
      <c r="B52" s="349"/>
      <c r="C52" s="349"/>
      <c r="D52" s="350"/>
      <c r="E52" s="351"/>
      <c r="F52" s="350"/>
      <c r="G52" s="351"/>
      <c r="H52" s="350"/>
      <c r="I52" s="351"/>
      <c r="J52" s="350"/>
      <c r="K52" s="351"/>
      <c r="L52" s="350"/>
      <c r="M52" s="351"/>
      <c r="N52" s="350"/>
      <c r="O52" s="352"/>
    </row>
    <row r="53" spans="2:15" ht="19.2" x14ac:dyDescent="0.3">
      <c r="B53" s="349"/>
      <c r="C53" s="349"/>
      <c r="D53" s="350"/>
      <c r="E53" s="351"/>
      <c r="F53" s="350"/>
      <c r="G53" s="351"/>
      <c r="H53" s="350"/>
      <c r="I53" s="351"/>
      <c r="J53" s="350"/>
      <c r="K53" s="351"/>
      <c r="L53" s="350"/>
      <c r="M53" s="351"/>
      <c r="N53" s="350"/>
      <c r="O53" s="352"/>
    </row>
    <row r="54" spans="2:15" s="339" customFormat="1" ht="31.8" x14ac:dyDescent="0.3">
      <c r="B54" s="334" t="s">
        <v>184</v>
      </c>
      <c r="C54" s="335"/>
      <c r="D54" s="336">
        <f>D34+D48</f>
        <v>1631334814.2800002</v>
      </c>
      <c r="E54" s="337">
        <f>E48+E34</f>
        <v>1</v>
      </c>
      <c r="F54" s="336">
        <f>F34+F48</f>
        <v>15138283.1</v>
      </c>
      <c r="G54" s="337">
        <f>G48+G34</f>
        <v>1</v>
      </c>
      <c r="H54" s="336">
        <f>H34+H48</f>
        <v>1092943828.1000001</v>
      </c>
      <c r="I54" s="337">
        <f>I48+I34</f>
        <v>1</v>
      </c>
      <c r="J54" s="336">
        <f>J34+J48</f>
        <v>523252703.08000004</v>
      </c>
      <c r="K54" s="337">
        <f>K48+K34</f>
        <v>1</v>
      </c>
      <c r="L54" s="336">
        <f>L34+L48</f>
        <v>1066644619.6800001</v>
      </c>
      <c r="M54" s="337">
        <f>M48+M34</f>
        <v>0.99999999999999989</v>
      </c>
      <c r="N54" s="336">
        <f>N34+N48</f>
        <v>2939720.3499999996</v>
      </c>
      <c r="O54" s="338">
        <f>O34+O48</f>
        <v>4054</v>
      </c>
    </row>
    <row r="55" spans="2:15" ht="15.6" x14ac:dyDescent="0.3">
      <c r="B55" s="353"/>
      <c r="C55" s="353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</row>
    <row r="56" spans="2:15" ht="28.2" x14ac:dyDescent="0.3">
      <c r="B56" s="355"/>
      <c r="C56" s="356"/>
      <c r="D56" s="356"/>
      <c r="E56" s="357"/>
      <c r="F56" s="357"/>
      <c r="G56" s="356"/>
      <c r="H56" s="357"/>
      <c r="I56" s="356"/>
      <c r="J56" s="357"/>
      <c r="K56" s="356"/>
      <c r="L56" s="356"/>
      <c r="M56" s="356"/>
      <c r="N56" s="356"/>
      <c r="O56" s="356"/>
    </row>
    <row r="57" spans="2:15" x14ac:dyDescent="0.3">
      <c r="D57" s="358"/>
      <c r="E57" s="358"/>
      <c r="F57" s="358"/>
      <c r="H57" s="358"/>
      <c r="J57" s="358"/>
      <c r="L57" s="358"/>
    </row>
    <row r="58" spans="2:15" x14ac:dyDescent="0.3">
      <c r="D58" s="358"/>
      <c r="E58" s="358"/>
      <c r="F58" s="358"/>
      <c r="H58" s="358"/>
      <c r="J58" s="358"/>
      <c r="L58" s="358"/>
    </row>
    <row r="59" spans="2:15" ht="15.6" x14ac:dyDescent="0.3">
      <c r="B59" s="353"/>
      <c r="C59" s="353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</row>
    <row r="60" spans="2:15" ht="28.2" x14ac:dyDescent="0.3">
      <c r="B60" s="355"/>
      <c r="C60" s="356"/>
      <c r="D60" s="357"/>
      <c r="E60" s="357"/>
      <c r="F60" s="357"/>
      <c r="G60" s="356"/>
      <c r="H60" s="357"/>
      <c r="I60" s="356"/>
      <c r="J60" s="357"/>
      <c r="K60" s="356"/>
      <c r="L60" s="357"/>
      <c r="M60" s="356"/>
      <c r="N60" s="356"/>
      <c r="O60" s="356"/>
    </row>
    <row r="61" spans="2:15" x14ac:dyDescent="0.3">
      <c r="D61" s="358"/>
      <c r="E61" s="358"/>
      <c r="F61" s="358"/>
      <c r="H61" s="358"/>
      <c r="J61" s="358"/>
      <c r="L61" s="358"/>
    </row>
    <row r="62" spans="2:15" x14ac:dyDescent="0.3">
      <c r="D62" s="358"/>
      <c r="E62" s="358"/>
      <c r="F62" s="358"/>
      <c r="H62" s="358"/>
      <c r="J62" s="358"/>
      <c r="L62" s="358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A444-2DA8-4665-B756-B94CB5B581DA}">
  <sheetPr>
    <pageSetUpPr fitToPage="1"/>
  </sheetPr>
  <dimension ref="A1:O62"/>
  <sheetViews>
    <sheetView showGridLines="0" zoomScale="59" zoomScaleNormal="59" workbookViewId="0"/>
  </sheetViews>
  <sheetFormatPr baseColWidth="10" defaultColWidth="11.44140625" defaultRowHeight="13.2" x14ac:dyDescent="0.3"/>
  <cols>
    <col min="1" max="1" width="4.33203125" style="315" customWidth="1"/>
    <col min="2" max="2" width="5.109375" style="315" customWidth="1"/>
    <col min="3" max="3" width="79.33203125" style="315" customWidth="1"/>
    <col min="4" max="4" width="30.109375" style="315" bestFit="1" customWidth="1"/>
    <col min="5" max="5" width="15.6640625" style="315" bestFit="1" customWidth="1"/>
    <col min="6" max="6" width="22.88671875" style="315" bestFit="1" customWidth="1"/>
    <col min="7" max="7" width="15.44140625" style="315" bestFit="1" customWidth="1"/>
    <col min="8" max="8" width="29.5546875" style="315" bestFit="1" customWidth="1"/>
    <col min="9" max="9" width="15.44140625" style="315" bestFit="1" customWidth="1"/>
    <col min="10" max="10" width="27.109375" style="315" bestFit="1" customWidth="1"/>
    <col min="11" max="11" width="15.44140625" style="315" bestFit="1" customWidth="1"/>
    <col min="12" max="12" width="30.109375" style="315" bestFit="1" customWidth="1"/>
    <col min="13" max="13" width="15.6640625" style="315" bestFit="1" customWidth="1"/>
    <col min="14" max="14" width="22.33203125" style="315" bestFit="1" customWidth="1"/>
    <col min="15" max="15" width="23.44140625" style="315" bestFit="1" customWidth="1"/>
    <col min="16" max="16384" width="11.44140625" style="315"/>
  </cols>
  <sheetData>
    <row r="1" spans="1:15" ht="77.25" customHeight="1" x14ac:dyDescent="0.3">
      <c r="A1" s="315" t="s">
        <v>181</v>
      </c>
      <c r="B1" s="465" t="s">
        <v>552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314"/>
    </row>
    <row r="2" spans="1:15" x14ac:dyDescent="0.3">
      <c r="C2" s="316"/>
      <c r="I2" s="317"/>
    </row>
    <row r="3" spans="1:15" ht="31.95" customHeight="1" x14ac:dyDescent="0.3">
      <c r="B3" s="463" t="s">
        <v>135</v>
      </c>
      <c r="C3" s="463"/>
      <c r="D3" s="462" t="s">
        <v>136</v>
      </c>
      <c r="E3" s="462" t="s">
        <v>76</v>
      </c>
      <c r="F3" s="462" t="s">
        <v>137</v>
      </c>
      <c r="G3" s="462" t="s">
        <v>76</v>
      </c>
      <c r="H3" s="462" t="s">
        <v>138</v>
      </c>
      <c r="I3" s="462" t="s">
        <v>76</v>
      </c>
      <c r="J3" s="462" t="s">
        <v>139</v>
      </c>
      <c r="K3" s="462" t="s">
        <v>76</v>
      </c>
      <c r="L3" s="462" t="s">
        <v>140</v>
      </c>
      <c r="M3" s="462" t="s">
        <v>76</v>
      </c>
      <c r="N3" s="462" t="s">
        <v>141</v>
      </c>
      <c r="O3" s="462" t="s">
        <v>142</v>
      </c>
    </row>
    <row r="4" spans="1:15" ht="27.6" customHeight="1" x14ac:dyDescent="0.3">
      <c r="B4" s="463"/>
      <c r="C4" s="463"/>
      <c r="D4" s="462"/>
      <c r="E4" s="462"/>
      <c r="F4" s="464"/>
      <c r="G4" s="462"/>
      <c r="H4" s="462"/>
      <c r="I4" s="462"/>
      <c r="J4" s="462"/>
      <c r="K4" s="462"/>
      <c r="L4" s="462" t="s">
        <v>143</v>
      </c>
      <c r="M4" s="462"/>
      <c r="N4" s="462" t="s">
        <v>144</v>
      </c>
      <c r="O4" s="462" t="s">
        <v>145</v>
      </c>
    </row>
    <row r="5" spans="1:15" ht="15.6" customHeight="1" x14ac:dyDescent="0.3">
      <c r="B5" s="463"/>
      <c r="C5" s="463"/>
      <c r="D5" s="462"/>
      <c r="E5" s="462"/>
      <c r="F5" s="464"/>
      <c r="G5" s="462"/>
      <c r="H5" s="462"/>
      <c r="I5" s="462"/>
      <c r="J5" s="462"/>
      <c r="K5" s="462"/>
      <c r="L5" s="462"/>
      <c r="M5" s="462"/>
      <c r="N5" s="462"/>
      <c r="O5" s="462"/>
    </row>
    <row r="6" spans="1:15" s="323" customFormat="1" ht="26.4" x14ac:dyDescent="0.3">
      <c r="B6" s="318">
        <v>1</v>
      </c>
      <c r="C6" s="319" t="s">
        <v>146</v>
      </c>
      <c r="D6" s="320">
        <v>361657348.82999998</v>
      </c>
      <c r="E6" s="321">
        <f>D6/$D$54</f>
        <v>2.906151316759158E-2</v>
      </c>
      <c r="F6" s="320">
        <v>4718009.45</v>
      </c>
      <c r="G6" s="321">
        <f>F6/$F$54</f>
        <v>7.7024702170202644E-2</v>
      </c>
      <c r="H6" s="320">
        <v>210731944.08000004</v>
      </c>
      <c r="I6" s="321">
        <f>H6/$H$54</f>
        <v>2.1024123138200599E-2</v>
      </c>
      <c r="J6" s="320">
        <v>146207395.30000001</v>
      </c>
      <c r="K6" s="321">
        <f>J6/$J$54</f>
        <v>6.1953526983433149E-2</v>
      </c>
      <c r="L6" s="320">
        <v>234356877.72</v>
      </c>
      <c r="M6" s="321">
        <f>L6/$L$54</f>
        <v>3.4782051745858529E-2</v>
      </c>
      <c r="N6" s="320">
        <v>987080.42</v>
      </c>
      <c r="O6" s="322">
        <v>2004</v>
      </c>
    </row>
    <row r="7" spans="1:15" s="323" customFormat="1" ht="26.4" x14ac:dyDescent="0.3">
      <c r="B7" s="324">
        <v>2</v>
      </c>
      <c r="C7" s="325" t="s">
        <v>147</v>
      </c>
      <c r="D7" s="320">
        <v>517488110.97000003</v>
      </c>
      <c r="E7" s="321">
        <f t="shared" ref="E7:E34" si="0">D7/$D$54</f>
        <v>4.1583525399606767E-2</v>
      </c>
      <c r="F7" s="326">
        <v>3797174.6199999992</v>
      </c>
      <c r="G7" s="321">
        <f t="shared" ref="G7:G34" si="1">F7/$F$54</f>
        <v>6.1991449422330501E-2</v>
      </c>
      <c r="H7" s="326">
        <v>219334622.64000016</v>
      </c>
      <c r="I7" s="321">
        <f t="shared" ref="I7:I34" si="2">H7/$H$54</f>
        <v>2.1882387765110412E-2</v>
      </c>
      <c r="J7" s="320">
        <v>294356313.71000087</v>
      </c>
      <c r="K7" s="321">
        <f t="shared" ref="K7:K34" si="3">J7/$J$54</f>
        <v>0.12472974972816885</v>
      </c>
      <c r="L7" s="326">
        <v>424306326.16000003</v>
      </c>
      <c r="M7" s="321">
        <f t="shared" ref="M7:M34" si="4">L7/$L$54</f>
        <v>6.2973379472245711E-2</v>
      </c>
      <c r="N7" s="326">
        <v>2048742.65</v>
      </c>
      <c r="O7" s="327">
        <v>6438</v>
      </c>
    </row>
    <row r="8" spans="1:15" s="323" customFormat="1" ht="26.4" x14ac:dyDescent="0.3">
      <c r="B8" s="318">
        <v>3</v>
      </c>
      <c r="C8" s="325" t="s">
        <v>148</v>
      </c>
      <c r="D8" s="320">
        <v>43964104.259999998</v>
      </c>
      <c r="E8" s="321">
        <f t="shared" si="0"/>
        <v>3.5328008652022037E-3</v>
      </c>
      <c r="F8" s="326">
        <v>1981065.5999999999</v>
      </c>
      <c r="G8" s="321">
        <f t="shared" si="1"/>
        <v>3.2342238699762209E-2</v>
      </c>
      <c r="H8" s="326">
        <v>29089583.520000011</v>
      </c>
      <c r="I8" s="321">
        <f t="shared" si="2"/>
        <v>2.9021845199286738E-3</v>
      </c>
      <c r="J8" s="320">
        <v>12893455.139999997</v>
      </c>
      <c r="K8" s="321">
        <f t="shared" si="3"/>
        <v>5.4634378738957984E-3</v>
      </c>
      <c r="L8" s="326">
        <v>41503642.119999997</v>
      </c>
      <c r="M8" s="321">
        <f t="shared" si="4"/>
        <v>6.159758748724097E-3</v>
      </c>
      <c r="N8" s="326">
        <v>155782.79</v>
      </c>
      <c r="O8" s="327">
        <v>942</v>
      </c>
    </row>
    <row r="9" spans="1:15" s="323" customFormat="1" ht="26.4" x14ac:dyDescent="0.3">
      <c r="B9" s="324">
        <v>4</v>
      </c>
      <c r="C9" s="325" t="s">
        <v>149</v>
      </c>
      <c r="D9" s="320">
        <v>5826009.4000000004</v>
      </c>
      <c r="E9" s="321">
        <f t="shared" si="0"/>
        <v>4.6815763440272065E-4</v>
      </c>
      <c r="F9" s="326">
        <v>2004859.9899999998</v>
      </c>
      <c r="G9" s="321">
        <f t="shared" si="1"/>
        <v>3.2730698244511879E-2</v>
      </c>
      <c r="H9" s="326">
        <v>2236464.98</v>
      </c>
      <c r="I9" s="321">
        <f t="shared" si="2"/>
        <v>2.2312571233122243E-4</v>
      </c>
      <c r="J9" s="320">
        <v>1584684.43</v>
      </c>
      <c r="K9" s="321">
        <f t="shared" si="3"/>
        <v>6.7148990235948319E-4</v>
      </c>
      <c r="L9" s="326">
        <v>5524516.5800000001</v>
      </c>
      <c r="M9" s="321">
        <f t="shared" si="4"/>
        <v>8.1992055631493403E-4</v>
      </c>
      <c r="N9" s="326">
        <v>41005.35</v>
      </c>
      <c r="O9" s="327">
        <v>82</v>
      </c>
    </row>
    <row r="10" spans="1:15" s="323" customFormat="1" ht="26.4" x14ac:dyDescent="0.3">
      <c r="B10" s="318">
        <v>5</v>
      </c>
      <c r="C10" s="325" t="s">
        <v>553</v>
      </c>
      <c r="D10" s="320">
        <v>24133777.899999999</v>
      </c>
      <c r="E10" s="321">
        <f>D10/$D$54</f>
        <v>1.9393055512173835E-3</v>
      </c>
      <c r="F10" s="326">
        <v>0</v>
      </c>
      <c r="G10" s="321">
        <f>F10/$F$54</f>
        <v>0</v>
      </c>
      <c r="H10" s="326">
        <v>14236029.299999995</v>
      </c>
      <c r="I10" s="321">
        <f>H10/$H$54</f>
        <v>1.4202879127267411E-3</v>
      </c>
      <c r="J10" s="320">
        <v>9897748.6000000034</v>
      </c>
      <c r="K10" s="321">
        <f>J10/$J$54</f>
        <v>4.1940452718354244E-3</v>
      </c>
      <c r="L10" s="326">
        <v>20847011.73</v>
      </c>
      <c r="M10" s="321">
        <f>L10/$L$54</f>
        <v>3.0940070877958259E-3</v>
      </c>
      <c r="N10" s="326">
        <v>443125.98</v>
      </c>
      <c r="O10" s="327">
        <v>310</v>
      </c>
    </row>
    <row r="11" spans="1:15" s="323" customFormat="1" ht="26.4" x14ac:dyDescent="0.3">
      <c r="B11" s="324">
        <v>6</v>
      </c>
      <c r="C11" s="325" t="s">
        <v>150</v>
      </c>
      <c r="D11" s="320">
        <v>229761339.81999999</v>
      </c>
      <c r="E11" s="321">
        <f t="shared" si="0"/>
        <v>1.8462813555936042E-2</v>
      </c>
      <c r="F11" s="326">
        <v>19960</v>
      </c>
      <c r="G11" s="321">
        <f t="shared" si="1"/>
        <v>3.2586052902400285E-4</v>
      </c>
      <c r="H11" s="326">
        <v>181381394.93999994</v>
      </c>
      <c r="I11" s="321">
        <f t="shared" si="2"/>
        <v>1.8095902825010151E-2</v>
      </c>
      <c r="J11" s="320">
        <v>48359984.879999995</v>
      </c>
      <c r="K11" s="321">
        <f t="shared" si="3"/>
        <v>2.0491929440599906E-2</v>
      </c>
      <c r="L11" s="326">
        <v>146009914.46000001</v>
      </c>
      <c r="M11" s="321">
        <f t="shared" si="4"/>
        <v>2.1670046339428154E-2</v>
      </c>
      <c r="N11" s="326">
        <v>110645.03</v>
      </c>
      <c r="O11" s="327">
        <v>323</v>
      </c>
    </row>
    <row r="12" spans="1:15" s="323" customFormat="1" ht="26.4" x14ac:dyDescent="0.3">
      <c r="B12" s="318">
        <v>7</v>
      </c>
      <c r="C12" s="325" t="s">
        <v>151</v>
      </c>
      <c r="D12" s="320">
        <v>78884431.819999993</v>
      </c>
      <c r="E12" s="321">
        <f t="shared" si="0"/>
        <v>6.3388756276386883E-3</v>
      </c>
      <c r="F12" s="326">
        <v>97527.94</v>
      </c>
      <c r="G12" s="321">
        <f t="shared" si="1"/>
        <v>1.5922097256022652E-3</v>
      </c>
      <c r="H12" s="326">
        <v>49072273.199999988</v>
      </c>
      <c r="I12" s="321">
        <f t="shared" si="2"/>
        <v>4.8958002970662896E-3</v>
      </c>
      <c r="J12" s="320">
        <v>29714630.679999996</v>
      </c>
      <c r="K12" s="321">
        <f t="shared" si="3"/>
        <v>1.2591197386826916E-2</v>
      </c>
      <c r="L12" s="326">
        <v>42294574.289999999</v>
      </c>
      <c r="M12" s="321">
        <f t="shared" si="4"/>
        <v>6.277144864856231E-3</v>
      </c>
      <c r="N12" s="326">
        <v>569989.12</v>
      </c>
      <c r="O12" s="327">
        <v>1237</v>
      </c>
    </row>
    <row r="13" spans="1:15" s="323" customFormat="1" ht="26.4" x14ac:dyDescent="0.3">
      <c r="B13" s="324">
        <v>8</v>
      </c>
      <c r="C13" s="325" t="s">
        <v>152</v>
      </c>
      <c r="D13" s="320">
        <v>186172328.25</v>
      </c>
      <c r="E13" s="321">
        <f t="shared" si="0"/>
        <v>1.4960153820686729E-2</v>
      </c>
      <c r="F13" s="326">
        <v>6812312.2599999979</v>
      </c>
      <c r="G13" s="321">
        <f t="shared" si="1"/>
        <v>0.11121561507616733</v>
      </c>
      <c r="H13" s="326">
        <v>99288494.120000005</v>
      </c>
      <c r="I13" s="321">
        <f t="shared" si="2"/>
        <v>9.9057289852217539E-3</v>
      </c>
      <c r="J13" s="320">
        <v>80071521.86999999</v>
      </c>
      <c r="K13" s="321">
        <f t="shared" si="3"/>
        <v>3.3929290516384714E-2</v>
      </c>
      <c r="L13" s="326">
        <v>139185606.46000001</v>
      </c>
      <c r="M13" s="321">
        <f t="shared" si="4"/>
        <v>2.0657217374070166E-2</v>
      </c>
      <c r="N13" s="326">
        <v>266787.68</v>
      </c>
      <c r="O13" s="327">
        <v>974</v>
      </c>
    </row>
    <row r="14" spans="1:15" s="323" customFormat="1" ht="26.4" x14ac:dyDescent="0.3">
      <c r="B14" s="318">
        <v>9</v>
      </c>
      <c r="C14" s="325" t="s">
        <v>153</v>
      </c>
      <c r="D14" s="320">
        <v>31145391.75</v>
      </c>
      <c r="E14" s="321">
        <f t="shared" si="0"/>
        <v>2.5027341913018558E-3</v>
      </c>
      <c r="F14" s="326">
        <v>15500</v>
      </c>
      <c r="G14" s="321">
        <f t="shared" si="1"/>
        <v>2.5304800600561345E-4</v>
      </c>
      <c r="H14" s="326">
        <v>30300224.220000003</v>
      </c>
      <c r="I14" s="321">
        <f t="shared" si="2"/>
        <v>3.022966678817953E-3</v>
      </c>
      <c r="J14" s="320">
        <v>829667.53</v>
      </c>
      <c r="K14" s="321">
        <f t="shared" si="3"/>
        <v>3.5156107939454776E-4</v>
      </c>
      <c r="L14" s="326">
        <v>17812342.289999999</v>
      </c>
      <c r="M14" s="321">
        <f t="shared" si="4"/>
        <v>2.6436169370114958E-3</v>
      </c>
      <c r="N14" s="326">
        <v>11182.95</v>
      </c>
      <c r="O14" s="327">
        <v>63</v>
      </c>
    </row>
    <row r="15" spans="1:15" s="323" customFormat="1" ht="26.4" x14ac:dyDescent="0.3">
      <c r="B15" s="324">
        <v>10</v>
      </c>
      <c r="C15" s="325" t="s">
        <v>154</v>
      </c>
      <c r="D15" s="320">
        <v>99656738.709999993</v>
      </c>
      <c r="E15" s="321">
        <f t="shared" si="0"/>
        <v>8.0080651855391153E-3</v>
      </c>
      <c r="F15" s="326">
        <v>192169.15</v>
      </c>
      <c r="G15" s="321">
        <f t="shared" si="1"/>
        <v>3.1372916273092665E-3</v>
      </c>
      <c r="H15" s="326">
        <v>84195658.14000003</v>
      </c>
      <c r="I15" s="321">
        <f t="shared" si="2"/>
        <v>8.399959921430826E-3</v>
      </c>
      <c r="J15" s="320">
        <v>15268911.420000002</v>
      </c>
      <c r="K15" s="321">
        <f t="shared" si="3"/>
        <v>6.470007305209277E-3</v>
      </c>
      <c r="L15" s="326">
        <v>35028192.469999999</v>
      </c>
      <c r="M15" s="321">
        <f t="shared" si="4"/>
        <v>5.198705559267049E-3</v>
      </c>
      <c r="N15" s="326">
        <v>370873.3</v>
      </c>
      <c r="O15" s="327">
        <v>242</v>
      </c>
    </row>
    <row r="16" spans="1:15" s="323" customFormat="1" ht="26.4" x14ac:dyDescent="0.3">
      <c r="B16" s="318">
        <v>11</v>
      </c>
      <c r="C16" s="325" t="s">
        <v>155</v>
      </c>
      <c r="D16" s="320">
        <v>147648566.63999999</v>
      </c>
      <c r="E16" s="321">
        <f t="shared" si="0"/>
        <v>1.186451976564522E-2</v>
      </c>
      <c r="F16" s="326">
        <v>255371.83000000002</v>
      </c>
      <c r="G16" s="321">
        <f t="shared" si="1"/>
        <v>4.1691182175164192E-3</v>
      </c>
      <c r="H16" s="326">
        <v>65101306.560000017</v>
      </c>
      <c r="I16" s="321">
        <f t="shared" si="2"/>
        <v>6.4949710949166253E-3</v>
      </c>
      <c r="J16" s="320">
        <v>82291888.25</v>
      </c>
      <c r="K16" s="321">
        <f t="shared" si="3"/>
        <v>3.4870142572152367E-2</v>
      </c>
      <c r="L16" s="326">
        <v>127400741.81</v>
      </c>
      <c r="M16" s="321">
        <f t="shared" si="4"/>
        <v>1.890816790702626E-2</v>
      </c>
      <c r="N16" s="326">
        <v>160107.17000000001</v>
      </c>
      <c r="O16" s="327">
        <v>457</v>
      </c>
    </row>
    <row r="17" spans="2:15" s="323" customFormat="1" ht="26.4" x14ac:dyDescent="0.3">
      <c r="B17" s="324">
        <v>12</v>
      </c>
      <c r="C17" s="325" t="s">
        <v>156</v>
      </c>
      <c r="D17" s="320">
        <v>84879136.280000001</v>
      </c>
      <c r="E17" s="321">
        <f t="shared" si="0"/>
        <v>6.8205890040257981E-3</v>
      </c>
      <c r="F17" s="326">
        <v>8169428.1599999992</v>
      </c>
      <c r="G17" s="321">
        <f t="shared" si="1"/>
        <v>0.13337145200607145</v>
      </c>
      <c r="H17" s="326">
        <v>44101556.339999966</v>
      </c>
      <c r="I17" s="321">
        <f t="shared" si="2"/>
        <v>4.3998860976030268E-3</v>
      </c>
      <c r="J17" s="320">
        <v>32608151.780000001</v>
      </c>
      <c r="K17" s="321">
        <f t="shared" si="3"/>
        <v>1.3817290206401163E-2</v>
      </c>
      <c r="L17" s="326">
        <v>75741188.5</v>
      </c>
      <c r="M17" s="321">
        <f t="shared" si="4"/>
        <v>1.1241120650392598E-2</v>
      </c>
      <c r="N17" s="326">
        <v>616533.22</v>
      </c>
      <c r="O17" s="327">
        <v>1055</v>
      </c>
    </row>
    <row r="18" spans="2:15" s="323" customFormat="1" ht="26.4" x14ac:dyDescent="0.3">
      <c r="B18" s="318">
        <v>13</v>
      </c>
      <c r="C18" s="325" t="s">
        <v>157</v>
      </c>
      <c r="D18" s="320">
        <v>42132967.350000001</v>
      </c>
      <c r="E18" s="321">
        <f t="shared" si="0"/>
        <v>3.3856571403649066E-3</v>
      </c>
      <c r="F18" s="326">
        <v>136214.20000000001</v>
      </c>
      <c r="G18" s="321">
        <f t="shared" si="1"/>
        <v>2.2237891419128928E-3</v>
      </c>
      <c r="H18" s="326">
        <v>26701344</v>
      </c>
      <c r="I18" s="321">
        <f t="shared" si="2"/>
        <v>2.6639166959819831E-3</v>
      </c>
      <c r="J18" s="320">
        <v>15295409.149999995</v>
      </c>
      <c r="K18" s="321">
        <f t="shared" si="3"/>
        <v>6.4812353817862919E-3</v>
      </c>
      <c r="L18" s="326">
        <v>38560367.009999998</v>
      </c>
      <c r="M18" s="321">
        <f t="shared" si="4"/>
        <v>5.7229328779654469E-3</v>
      </c>
      <c r="N18" s="326">
        <v>310101.2</v>
      </c>
      <c r="O18" s="327">
        <v>183</v>
      </c>
    </row>
    <row r="19" spans="2:15" s="323" customFormat="1" ht="26.4" x14ac:dyDescent="0.3">
      <c r="B19" s="324">
        <v>14</v>
      </c>
      <c r="C19" s="325" t="s">
        <v>158</v>
      </c>
      <c r="D19" s="320">
        <v>430544234.98000002</v>
      </c>
      <c r="E19" s="321">
        <f t="shared" si="0"/>
        <v>3.4597021170952091E-2</v>
      </c>
      <c r="F19" s="326">
        <v>182664.56</v>
      </c>
      <c r="G19" s="321">
        <f t="shared" si="1"/>
        <v>2.9821227532834025E-3</v>
      </c>
      <c r="H19" s="326">
        <v>353942971.78000015</v>
      </c>
      <c r="I19" s="321">
        <f t="shared" si="2"/>
        <v>3.531187763246009E-2</v>
      </c>
      <c r="J19" s="320">
        <v>76418598.640000001</v>
      </c>
      <c r="K19" s="321">
        <f t="shared" si="3"/>
        <v>3.2381410688323696E-2</v>
      </c>
      <c r="L19" s="326">
        <v>275369352.74000001</v>
      </c>
      <c r="M19" s="321">
        <f t="shared" si="4"/>
        <v>4.0868913980282438E-2</v>
      </c>
      <c r="N19" s="326">
        <v>327805.07</v>
      </c>
      <c r="O19" s="327">
        <v>186</v>
      </c>
    </row>
    <row r="20" spans="2:15" s="323" customFormat="1" ht="26.4" x14ac:dyDescent="0.3">
      <c r="B20" s="318">
        <v>15</v>
      </c>
      <c r="C20" s="325" t="s">
        <v>159</v>
      </c>
      <c r="D20" s="320">
        <v>146235623.90000001</v>
      </c>
      <c r="E20" s="321">
        <f t="shared" si="0"/>
        <v>1.1750980654172984E-2</v>
      </c>
      <c r="F20" s="326">
        <v>262624.65999999997</v>
      </c>
      <c r="G20" s="321">
        <f t="shared" si="1"/>
        <v>4.2875255832840117E-3</v>
      </c>
      <c r="H20" s="326">
        <v>140962749.87000009</v>
      </c>
      <c r="I20" s="321">
        <f t="shared" si="2"/>
        <v>1.4063450247681367E-2</v>
      </c>
      <c r="J20" s="320">
        <v>5010249.37</v>
      </c>
      <c r="K20" s="321">
        <f t="shared" si="3"/>
        <v>2.1230295423915802E-3</v>
      </c>
      <c r="L20" s="326">
        <v>124673981.3</v>
      </c>
      <c r="M20" s="321">
        <f t="shared" si="4"/>
        <v>1.8503476028212715E-2</v>
      </c>
      <c r="N20" s="326">
        <v>93150.94</v>
      </c>
      <c r="O20" s="327">
        <v>1268</v>
      </c>
    </row>
    <row r="21" spans="2:15" s="323" customFormat="1" ht="26.4" x14ac:dyDescent="0.3">
      <c r="B21" s="324">
        <v>16</v>
      </c>
      <c r="C21" s="325" t="s">
        <v>160</v>
      </c>
      <c r="D21" s="320">
        <v>16140108.52</v>
      </c>
      <c r="E21" s="321">
        <f t="shared" si="0"/>
        <v>1.2969623810985262E-3</v>
      </c>
      <c r="F21" s="326">
        <v>4804.3</v>
      </c>
      <c r="G21" s="321">
        <f t="shared" si="1"/>
        <v>7.8433453887275407E-5</v>
      </c>
      <c r="H21" s="326">
        <v>939947.36999999988</v>
      </c>
      <c r="I21" s="321">
        <f t="shared" si="2"/>
        <v>9.3775859832649419E-5</v>
      </c>
      <c r="J21" s="320">
        <v>15195356.849999983</v>
      </c>
      <c r="K21" s="321">
        <f t="shared" si="3"/>
        <v>6.4388394902851372E-3</v>
      </c>
      <c r="L21" s="326">
        <v>16106888.630000001</v>
      </c>
      <c r="M21" s="321">
        <f t="shared" si="4"/>
        <v>2.3905022086135701E-3</v>
      </c>
      <c r="N21" s="326">
        <v>355661.84</v>
      </c>
      <c r="O21" s="327">
        <v>386</v>
      </c>
    </row>
    <row r="22" spans="2:15" s="323" customFormat="1" ht="26.4" x14ac:dyDescent="0.3">
      <c r="B22" s="318">
        <v>17</v>
      </c>
      <c r="C22" s="325" t="s">
        <v>161</v>
      </c>
      <c r="D22" s="320">
        <v>157050728.15000001</v>
      </c>
      <c r="E22" s="321">
        <f t="shared" si="0"/>
        <v>1.2620044411862564E-2</v>
      </c>
      <c r="F22" s="326">
        <v>728192.12</v>
      </c>
      <c r="G22" s="321">
        <f t="shared" si="1"/>
        <v>1.1888229932580671E-2</v>
      </c>
      <c r="H22" s="326">
        <v>137128424.31999996</v>
      </c>
      <c r="I22" s="321">
        <f t="shared" si="2"/>
        <v>1.368091055790112E-2</v>
      </c>
      <c r="J22" s="320">
        <v>19194111.709999997</v>
      </c>
      <c r="K22" s="321">
        <f t="shared" si="3"/>
        <v>8.1332610796364755E-3</v>
      </c>
      <c r="L22" s="326">
        <v>84724540.129999995</v>
      </c>
      <c r="M22" s="321">
        <f t="shared" si="4"/>
        <v>1.2574383852589787E-2</v>
      </c>
      <c r="N22" s="326">
        <v>338511.74</v>
      </c>
      <c r="O22" s="327">
        <v>721</v>
      </c>
    </row>
    <row r="23" spans="2:15" s="323" customFormat="1" ht="26.4" x14ac:dyDescent="0.3">
      <c r="B23" s="324">
        <v>18</v>
      </c>
      <c r="C23" s="325" t="s">
        <v>162</v>
      </c>
      <c r="D23" s="320">
        <v>38389366.740000002</v>
      </c>
      <c r="E23" s="321">
        <f t="shared" si="0"/>
        <v>3.0848345557452899E-3</v>
      </c>
      <c r="F23" s="326">
        <v>182976.56</v>
      </c>
      <c r="G23" s="321">
        <f t="shared" si="1"/>
        <v>2.9872163647591283E-3</v>
      </c>
      <c r="H23" s="326">
        <v>23813606.229999978</v>
      </c>
      <c r="I23" s="321">
        <f t="shared" si="2"/>
        <v>2.3758153607412987E-3</v>
      </c>
      <c r="J23" s="320">
        <v>14392783.949999997</v>
      </c>
      <c r="K23" s="321">
        <f t="shared" si="3"/>
        <v>6.0987594162622239E-3</v>
      </c>
      <c r="L23" s="326">
        <v>27316946.530000001</v>
      </c>
      <c r="M23" s="321">
        <f t="shared" si="4"/>
        <v>4.0542417913610298E-3</v>
      </c>
      <c r="N23" s="326">
        <v>202229.81</v>
      </c>
      <c r="O23" s="327">
        <v>907</v>
      </c>
    </row>
    <row r="24" spans="2:15" s="323" customFormat="1" ht="26.4" x14ac:dyDescent="0.3">
      <c r="B24" s="318">
        <v>19</v>
      </c>
      <c r="C24" s="325" t="s">
        <v>163</v>
      </c>
      <c r="D24" s="320">
        <v>967043597.35000002</v>
      </c>
      <c r="E24" s="321">
        <f t="shared" si="0"/>
        <v>7.7708223900166226E-2</v>
      </c>
      <c r="F24" s="326">
        <v>702128.79</v>
      </c>
      <c r="G24" s="321">
        <f t="shared" si="1"/>
        <v>1.1462728404428007E-2</v>
      </c>
      <c r="H24" s="326">
        <v>808498009.12000012</v>
      </c>
      <c r="I24" s="321">
        <f t="shared" si="2"/>
        <v>8.0661533185856185E-2</v>
      </c>
      <c r="J24" s="320">
        <v>157843459.43999997</v>
      </c>
      <c r="K24" s="321">
        <f t="shared" si="3"/>
        <v>6.688416138943741E-2</v>
      </c>
      <c r="L24" s="326">
        <v>579707439.37</v>
      </c>
      <c r="M24" s="321">
        <f t="shared" si="4"/>
        <v>8.6037219601964934E-2</v>
      </c>
      <c r="N24" s="326">
        <v>400552.27</v>
      </c>
      <c r="O24" s="327">
        <v>572</v>
      </c>
    </row>
    <row r="25" spans="2:15" s="323" customFormat="1" ht="26.4" x14ac:dyDescent="0.3">
      <c r="B25" s="324">
        <v>20</v>
      </c>
      <c r="C25" s="325" t="s">
        <v>164</v>
      </c>
      <c r="D25" s="320">
        <v>409936719.06999999</v>
      </c>
      <c r="E25" s="321">
        <f t="shared" si="0"/>
        <v>3.2941073636891804E-2</v>
      </c>
      <c r="F25" s="326">
        <v>1461531.0300000003</v>
      </c>
      <c r="G25" s="321">
        <f t="shared" si="1"/>
        <v>2.3860484700440675E-2</v>
      </c>
      <c r="H25" s="326">
        <v>305251191.44000012</v>
      </c>
      <c r="I25" s="321">
        <f t="shared" si="2"/>
        <v>3.0454038019412391E-2</v>
      </c>
      <c r="J25" s="320">
        <v>103223996.59999996</v>
      </c>
      <c r="K25" s="321">
        <f t="shared" si="3"/>
        <v>4.3739857656132586E-2</v>
      </c>
      <c r="L25" s="326">
        <v>295708751.64999998</v>
      </c>
      <c r="M25" s="321">
        <f t="shared" si="4"/>
        <v>4.3887583763946754E-2</v>
      </c>
      <c r="N25" s="326">
        <v>776571.2</v>
      </c>
      <c r="O25" s="327">
        <v>4139</v>
      </c>
    </row>
    <row r="26" spans="2:15" s="323" customFormat="1" ht="26.4" x14ac:dyDescent="0.3">
      <c r="B26" s="318">
        <v>21</v>
      </c>
      <c r="C26" s="325" t="s">
        <v>165</v>
      </c>
      <c r="D26" s="320">
        <v>9328779.3100000005</v>
      </c>
      <c r="E26" s="321">
        <f t="shared" si="0"/>
        <v>7.4962791059599812E-4</v>
      </c>
      <c r="F26" s="326">
        <v>60807.28</v>
      </c>
      <c r="G26" s="321">
        <f t="shared" si="1"/>
        <v>9.927200615887108E-4</v>
      </c>
      <c r="H26" s="326">
        <v>6800745.379999999</v>
      </c>
      <c r="I26" s="321">
        <f t="shared" si="2"/>
        <v>6.7849090903080887E-4</v>
      </c>
      <c r="J26" s="320">
        <v>2467226.6500000004</v>
      </c>
      <c r="K26" s="321">
        <f t="shared" si="3"/>
        <v>1.0454559601542973E-3</v>
      </c>
      <c r="L26" s="326">
        <v>5910683.3600000003</v>
      </c>
      <c r="M26" s="321">
        <f t="shared" si="4"/>
        <v>8.7723345899210316E-4</v>
      </c>
      <c r="N26" s="326">
        <v>43718.06</v>
      </c>
      <c r="O26" s="327">
        <v>257</v>
      </c>
    </row>
    <row r="27" spans="2:15" s="323" customFormat="1" ht="26.4" x14ac:dyDescent="0.3">
      <c r="B27" s="324">
        <v>22</v>
      </c>
      <c r="C27" s="325" t="s">
        <v>166</v>
      </c>
      <c r="D27" s="320">
        <v>338136310.18000001</v>
      </c>
      <c r="E27" s="321">
        <f t="shared" si="0"/>
        <v>2.717144518845668E-2</v>
      </c>
      <c r="F27" s="326">
        <v>411319.35</v>
      </c>
      <c r="G27" s="321">
        <f t="shared" si="1"/>
        <v>6.7150671838080659E-3</v>
      </c>
      <c r="H27" s="326">
        <v>250801656.93000007</v>
      </c>
      <c r="I27" s="321">
        <f t="shared" si="2"/>
        <v>2.5021763746265829E-2</v>
      </c>
      <c r="J27" s="320">
        <v>86923333.900000051</v>
      </c>
      <c r="K27" s="321">
        <f t="shared" si="3"/>
        <v>3.6832658848848406E-2</v>
      </c>
      <c r="L27" s="326">
        <v>238377264.56</v>
      </c>
      <c r="M27" s="321">
        <f t="shared" si="4"/>
        <v>3.5378737042520994E-2</v>
      </c>
      <c r="N27" s="326">
        <v>98488.23</v>
      </c>
      <c r="O27" s="327">
        <v>569</v>
      </c>
    </row>
    <row r="28" spans="2:15" s="323" customFormat="1" ht="26.4" x14ac:dyDescent="0.3">
      <c r="B28" s="318">
        <v>23</v>
      </c>
      <c r="C28" s="325" t="s">
        <v>167</v>
      </c>
      <c r="D28" s="320">
        <v>73431529.030000001</v>
      </c>
      <c r="E28" s="321">
        <f t="shared" si="0"/>
        <v>5.9006995287820005E-3</v>
      </c>
      <c r="F28" s="326">
        <v>4549908.6800000034</v>
      </c>
      <c r="G28" s="321">
        <f t="shared" si="1"/>
        <v>7.42803431601054E-2</v>
      </c>
      <c r="H28" s="326">
        <v>8116941.1800000044</v>
      </c>
      <c r="I28" s="321">
        <f t="shared" si="2"/>
        <v>8.0980399824464688E-4</v>
      </c>
      <c r="J28" s="320">
        <v>60764679.169999972</v>
      </c>
      <c r="K28" s="321">
        <f t="shared" si="3"/>
        <v>2.5748261111373832E-2</v>
      </c>
      <c r="L28" s="326">
        <v>73107034.510000005</v>
      </c>
      <c r="M28" s="321">
        <f t="shared" si="4"/>
        <v>1.0850172958658092E-2</v>
      </c>
      <c r="N28" s="326">
        <v>809943.22</v>
      </c>
      <c r="O28" s="327">
        <v>4231</v>
      </c>
    </row>
    <row r="29" spans="2:15" s="323" customFormat="1" ht="26.4" x14ac:dyDescent="0.3">
      <c r="B29" s="324">
        <v>24</v>
      </c>
      <c r="C29" s="325" t="s">
        <v>168</v>
      </c>
      <c r="D29" s="320">
        <v>3480877036.0300002</v>
      </c>
      <c r="E29" s="321">
        <f t="shared" si="0"/>
        <v>0.27971104180411355</v>
      </c>
      <c r="F29" s="326">
        <v>4324111.58</v>
      </c>
      <c r="G29" s="321">
        <f t="shared" si="1"/>
        <v>7.0594052455792436E-2</v>
      </c>
      <c r="H29" s="326">
        <v>2932074293.3000002</v>
      </c>
      <c r="I29" s="321">
        <f t="shared" si="2"/>
        <v>0.29252466331962335</v>
      </c>
      <c r="J29" s="320">
        <v>544478631.15000021</v>
      </c>
      <c r="K29" s="321">
        <f t="shared" si="3"/>
        <v>0.23071590529083366</v>
      </c>
      <c r="L29" s="326">
        <v>1640014114.98</v>
      </c>
      <c r="M29" s="321">
        <f t="shared" si="4"/>
        <v>0.24340252509817717</v>
      </c>
      <c r="N29" s="326">
        <v>1720789.26</v>
      </c>
      <c r="O29" s="327">
        <v>3299</v>
      </c>
    </row>
    <row r="30" spans="2:15" s="323" customFormat="1" ht="26.4" x14ac:dyDescent="0.3">
      <c r="B30" s="318">
        <v>25</v>
      </c>
      <c r="C30" s="325" t="s">
        <v>169</v>
      </c>
      <c r="D30" s="320">
        <v>298575563.18000001</v>
      </c>
      <c r="E30" s="321">
        <f t="shared" si="0"/>
        <v>2.3992482632933763E-2</v>
      </c>
      <c r="F30" s="326">
        <v>20028888.340000004</v>
      </c>
      <c r="G30" s="321">
        <f t="shared" si="1"/>
        <v>0.32698517786748915</v>
      </c>
      <c r="H30" s="326">
        <v>142968147.49999988</v>
      </c>
      <c r="I30" s="321">
        <f t="shared" si="2"/>
        <v>1.4263523031607118E-2</v>
      </c>
      <c r="J30" s="320">
        <v>135578527.33999991</v>
      </c>
      <c r="K30" s="321">
        <f t="shared" si="3"/>
        <v>5.7449679167718627E-2</v>
      </c>
      <c r="L30" s="326">
        <v>223020726.31999999</v>
      </c>
      <c r="M30" s="321">
        <f t="shared" si="4"/>
        <v>3.3099598009361943E-2</v>
      </c>
      <c r="N30" s="326">
        <v>2575450.0299999998</v>
      </c>
      <c r="O30" s="327">
        <v>1574</v>
      </c>
    </row>
    <row r="31" spans="2:15" s="323" customFormat="1" ht="26.4" x14ac:dyDescent="0.3">
      <c r="B31" s="324">
        <v>26</v>
      </c>
      <c r="C31" s="325" t="s">
        <v>170</v>
      </c>
      <c r="D31" s="320">
        <v>805300.26</v>
      </c>
      <c r="E31" s="321">
        <f t="shared" si="0"/>
        <v>6.4711097909573553E-5</v>
      </c>
      <c r="F31" s="326">
        <v>111790.13</v>
      </c>
      <c r="G31" s="321">
        <f t="shared" si="1"/>
        <v>1.8250496443618265E-3</v>
      </c>
      <c r="H31" s="326">
        <v>573760.41999999993</v>
      </c>
      <c r="I31" s="321">
        <f t="shared" si="2"/>
        <v>5.7242435524280531E-5</v>
      </c>
      <c r="J31" s="320">
        <v>119749.70999999999</v>
      </c>
      <c r="K31" s="321">
        <f t="shared" si="3"/>
        <v>5.0742418839488709E-5</v>
      </c>
      <c r="L31" s="326">
        <v>673122.86</v>
      </c>
      <c r="M31" s="321">
        <f t="shared" si="4"/>
        <v>9.9901459584269991E-5</v>
      </c>
      <c r="N31" s="326">
        <v>5245.8</v>
      </c>
      <c r="O31" s="327">
        <v>31</v>
      </c>
    </row>
    <row r="32" spans="2:15" s="323" customFormat="1" ht="26.4" x14ac:dyDescent="0.3">
      <c r="B32" s="318">
        <v>27</v>
      </c>
      <c r="C32" s="319" t="s">
        <v>171</v>
      </c>
      <c r="D32" s="320">
        <v>16440493.720000001</v>
      </c>
      <c r="E32" s="321">
        <f t="shared" si="0"/>
        <v>1.3211002797846472E-3</v>
      </c>
      <c r="F32" s="320">
        <v>41858.94</v>
      </c>
      <c r="G32" s="321">
        <f t="shared" si="1"/>
        <v>6.8337556777474926E-4</v>
      </c>
      <c r="H32" s="320">
        <v>12263156.529999999</v>
      </c>
      <c r="I32" s="321">
        <f t="shared" si="2"/>
        <v>1.2234600410266794E-3</v>
      </c>
      <c r="J32" s="320">
        <v>4135478.25</v>
      </c>
      <c r="K32" s="321">
        <f t="shared" si="3"/>
        <v>1.7523563895319313E-3</v>
      </c>
      <c r="L32" s="326">
        <v>12075760.210000001</v>
      </c>
      <c r="M32" s="321">
        <f t="shared" si="4"/>
        <v>1.7922227014673827E-3</v>
      </c>
      <c r="N32" s="320">
        <v>16269.81</v>
      </c>
      <c r="O32" s="322">
        <v>100</v>
      </c>
    </row>
    <row r="33" spans="2:15" s="323" customFormat="1" ht="20.25" customHeight="1" x14ac:dyDescent="0.3">
      <c r="B33" s="328"/>
      <c r="C33" s="329"/>
      <c r="D33" s="330"/>
      <c r="E33" s="331"/>
      <c r="F33" s="330"/>
      <c r="G33" s="331"/>
      <c r="H33" s="330"/>
      <c r="I33" s="331"/>
      <c r="J33" s="330"/>
      <c r="K33" s="331"/>
      <c r="L33" s="330"/>
      <c r="M33" s="331"/>
      <c r="N33" s="332"/>
      <c r="O33" s="333"/>
    </row>
    <row r="34" spans="2:15" s="339" customFormat="1" ht="31.8" x14ac:dyDescent="0.3">
      <c r="B34" s="334" t="s">
        <v>172</v>
      </c>
      <c r="C34" s="335"/>
      <c r="D34" s="336">
        <f>SUM(D6:D33)</f>
        <v>8236285642.4000006</v>
      </c>
      <c r="E34" s="337">
        <f t="shared" si="0"/>
        <v>0.66183896006262477</v>
      </c>
      <c r="F34" s="336">
        <f>SUM(F6:F32)</f>
        <v>61253199.520000003</v>
      </c>
      <c r="G34" s="337">
        <f t="shared" si="1"/>
        <v>1</v>
      </c>
      <c r="H34" s="336">
        <f>SUM(H6:H32)</f>
        <v>6179906497.4100008</v>
      </c>
      <c r="I34" s="337">
        <f t="shared" si="2"/>
        <v>0.61655158998955406</v>
      </c>
      <c r="J34" s="336">
        <f>SUM(J6:J32)</f>
        <v>1995125945.470001</v>
      </c>
      <c r="K34" s="337">
        <f t="shared" si="3"/>
        <v>0.84540928209821731</v>
      </c>
      <c r="L34" s="336">
        <f>SUM(L6:L32)</f>
        <v>4945357908.75</v>
      </c>
      <c r="M34" s="337">
        <f t="shared" si="4"/>
        <v>0.73396478207668969</v>
      </c>
      <c r="N34" s="336">
        <f>SUM(N6:N32)</f>
        <v>13856344.140000001</v>
      </c>
      <c r="O34" s="338">
        <f>SUM(O6:O33)</f>
        <v>32550</v>
      </c>
    </row>
    <row r="35" spans="2:15" ht="15.6" x14ac:dyDescent="0.3">
      <c r="B35" s="340"/>
      <c r="C35" s="340"/>
      <c r="D35" s="341"/>
      <c r="E35" s="342"/>
      <c r="F35" s="341"/>
      <c r="G35" s="342"/>
      <c r="H35" s="341"/>
      <c r="I35" s="342"/>
      <c r="J35" s="341"/>
      <c r="K35" s="342"/>
      <c r="L35" s="341"/>
      <c r="M35" s="342"/>
      <c r="N35" s="343"/>
      <c r="O35" s="344"/>
    </row>
    <row r="36" spans="2:15" ht="26.4" customHeight="1" x14ac:dyDescent="0.3">
      <c r="B36" s="463" t="s">
        <v>173</v>
      </c>
      <c r="C36" s="463"/>
      <c r="D36" s="462" t="s">
        <v>136</v>
      </c>
      <c r="E36" s="462" t="s">
        <v>76</v>
      </c>
      <c r="F36" s="462" t="s">
        <v>137</v>
      </c>
      <c r="G36" s="462" t="s">
        <v>76</v>
      </c>
      <c r="H36" s="462" t="s">
        <v>138</v>
      </c>
      <c r="I36" s="462" t="s">
        <v>76</v>
      </c>
      <c r="J36" s="462" t="s">
        <v>139</v>
      </c>
      <c r="K36" s="462" t="s">
        <v>76</v>
      </c>
      <c r="L36" s="462" t="s">
        <v>140</v>
      </c>
      <c r="M36" s="462" t="s">
        <v>76</v>
      </c>
      <c r="N36" s="462" t="s">
        <v>141</v>
      </c>
      <c r="O36" s="462" t="s">
        <v>142</v>
      </c>
    </row>
    <row r="37" spans="2:15" ht="76.95" customHeight="1" x14ac:dyDescent="0.3">
      <c r="B37" s="463"/>
      <c r="C37" s="463"/>
      <c r="D37" s="462"/>
      <c r="E37" s="462"/>
      <c r="F37" s="464"/>
      <c r="G37" s="462"/>
      <c r="H37" s="462"/>
      <c r="I37" s="462"/>
      <c r="J37" s="462"/>
      <c r="K37" s="462"/>
      <c r="L37" s="462" t="s">
        <v>143</v>
      </c>
      <c r="M37" s="462"/>
      <c r="N37" s="462" t="s">
        <v>144</v>
      </c>
      <c r="O37" s="462" t="s">
        <v>145</v>
      </c>
    </row>
    <row r="38" spans="2:15" ht="15.6" customHeight="1" x14ac:dyDescent="0.3">
      <c r="B38" s="463"/>
      <c r="C38" s="463"/>
      <c r="D38" s="462"/>
      <c r="E38" s="462"/>
      <c r="F38" s="464"/>
      <c r="G38" s="462"/>
      <c r="H38" s="462"/>
      <c r="I38" s="462"/>
      <c r="J38" s="462"/>
      <c r="K38" s="462"/>
      <c r="L38" s="462"/>
      <c r="M38" s="462"/>
      <c r="N38" s="462"/>
      <c r="O38" s="462"/>
    </row>
    <row r="39" spans="2:15" s="323" customFormat="1" ht="26.4" x14ac:dyDescent="0.3">
      <c r="B39" s="318">
        <v>1</v>
      </c>
      <c r="C39" s="319" t="s">
        <v>174</v>
      </c>
      <c r="D39" s="320">
        <v>0</v>
      </c>
      <c r="E39" s="321">
        <f t="shared" ref="E39:E46" si="5">D39/$D$54</f>
        <v>0</v>
      </c>
      <c r="F39" s="320">
        <v>0</v>
      </c>
      <c r="G39" s="321">
        <f t="shared" ref="G39:G46" si="6">F39/$F$54</f>
        <v>0</v>
      </c>
      <c r="H39" s="320">
        <v>0</v>
      </c>
      <c r="I39" s="321">
        <f t="shared" ref="I39:I46" si="7">H39/$H$54</f>
        <v>0</v>
      </c>
      <c r="J39" s="320">
        <v>0</v>
      </c>
      <c r="K39" s="321">
        <f t="shared" ref="K39:K46" si="8">J39/$J$54</f>
        <v>0</v>
      </c>
      <c r="L39" s="320">
        <v>0</v>
      </c>
      <c r="M39" s="321">
        <f t="shared" ref="M39:M46" si="9">L39/$L$54</f>
        <v>0</v>
      </c>
      <c r="N39" s="320">
        <v>0</v>
      </c>
      <c r="O39" s="322">
        <v>0</v>
      </c>
    </row>
    <row r="40" spans="2:15" s="323" customFormat="1" ht="26.4" x14ac:dyDescent="0.3">
      <c r="B40" s="318">
        <v>2</v>
      </c>
      <c r="C40" s="319" t="s">
        <v>175</v>
      </c>
      <c r="D40" s="320">
        <v>229387500</v>
      </c>
      <c r="E40" s="321">
        <f t="shared" si="5"/>
        <v>1.8432773102211968E-2</v>
      </c>
      <c r="F40" s="320">
        <v>0</v>
      </c>
      <c r="G40" s="321">
        <f t="shared" si="6"/>
        <v>0</v>
      </c>
      <c r="H40" s="320">
        <v>212637500</v>
      </c>
      <c r="I40" s="321">
        <f t="shared" si="7"/>
        <v>2.1214235000375597E-2</v>
      </c>
      <c r="J40" s="320">
        <v>16750000</v>
      </c>
      <c r="K40" s="321">
        <f t="shared" si="8"/>
        <v>7.0975997817567657E-3</v>
      </c>
      <c r="L40" s="320">
        <v>96695630.060000002</v>
      </c>
      <c r="M40" s="321">
        <f t="shared" si="9"/>
        <v>1.4351071925286585E-2</v>
      </c>
      <c r="N40" s="320">
        <v>0</v>
      </c>
      <c r="O40" s="322">
        <v>78</v>
      </c>
    </row>
    <row r="41" spans="2:15" s="323" customFormat="1" ht="26.4" x14ac:dyDescent="0.3">
      <c r="B41" s="324">
        <v>3</v>
      </c>
      <c r="C41" s="325" t="s">
        <v>176</v>
      </c>
      <c r="D41" s="320">
        <v>446742000</v>
      </c>
      <c r="E41" s="321">
        <f t="shared" si="5"/>
        <v>3.5898616625702699E-2</v>
      </c>
      <c r="F41" s="320">
        <v>0</v>
      </c>
      <c r="G41" s="321">
        <f t="shared" si="6"/>
        <v>0</v>
      </c>
      <c r="H41" s="326">
        <v>446742000</v>
      </c>
      <c r="I41" s="321">
        <f t="shared" si="7"/>
        <v>4.4570171171772595E-2</v>
      </c>
      <c r="J41" s="326">
        <v>0</v>
      </c>
      <c r="K41" s="321">
        <f t="shared" si="8"/>
        <v>0</v>
      </c>
      <c r="L41" s="326">
        <v>147810986.28999999</v>
      </c>
      <c r="M41" s="321">
        <f t="shared" si="9"/>
        <v>2.1937352228628099E-2</v>
      </c>
      <c r="N41" s="326">
        <v>0</v>
      </c>
      <c r="O41" s="327">
        <v>186</v>
      </c>
    </row>
    <row r="42" spans="2:15" s="323" customFormat="1" ht="26.4" x14ac:dyDescent="0.3">
      <c r="B42" s="318">
        <v>4</v>
      </c>
      <c r="C42" s="325" t="s">
        <v>177</v>
      </c>
      <c r="D42" s="320">
        <v>63527510.770000003</v>
      </c>
      <c r="E42" s="321">
        <f t="shared" si="5"/>
        <v>5.104847438381503E-3</v>
      </c>
      <c r="F42" s="320">
        <v>0</v>
      </c>
      <c r="G42" s="321">
        <f t="shared" si="6"/>
        <v>0</v>
      </c>
      <c r="H42" s="326">
        <v>44550190.319999993</v>
      </c>
      <c r="I42" s="321">
        <f t="shared" si="7"/>
        <v>4.4446450262062807E-3</v>
      </c>
      <c r="J42" s="326">
        <v>18977320.449999996</v>
      </c>
      <c r="K42" s="321">
        <f t="shared" si="8"/>
        <v>8.0413985363730258E-3</v>
      </c>
      <c r="L42" s="326">
        <v>39809415.109999999</v>
      </c>
      <c r="M42" s="321">
        <f t="shared" si="9"/>
        <v>5.9083102224237218E-3</v>
      </c>
      <c r="N42" s="326">
        <v>0</v>
      </c>
      <c r="O42" s="327">
        <v>520</v>
      </c>
    </row>
    <row r="43" spans="2:15" s="323" customFormat="1" ht="26.4" x14ac:dyDescent="0.3">
      <c r="B43" s="324">
        <v>5</v>
      </c>
      <c r="C43" s="325" t="s">
        <v>178</v>
      </c>
      <c r="D43" s="320">
        <v>1324894000</v>
      </c>
      <c r="E43" s="321">
        <f t="shared" si="5"/>
        <v>0.10646382425582047</v>
      </c>
      <c r="F43" s="320">
        <v>0</v>
      </c>
      <c r="G43" s="321">
        <f t="shared" si="6"/>
        <v>0</v>
      </c>
      <c r="H43" s="326">
        <v>1324539000</v>
      </c>
      <c r="I43" s="321">
        <f t="shared" si="7"/>
        <v>0.13214546640720706</v>
      </c>
      <c r="J43" s="326">
        <v>355000</v>
      </c>
      <c r="K43" s="321">
        <f t="shared" si="8"/>
        <v>1.5042674164320309E-4</v>
      </c>
      <c r="L43" s="326">
        <v>545215586.35000002</v>
      </c>
      <c r="M43" s="321">
        <f t="shared" si="9"/>
        <v>8.0918114806647026E-2</v>
      </c>
      <c r="N43" s="326">
        <v>0</v>
      </c>
      <c r="O43" s="327">
        <v>158</v>
      </c>
    </row>
    <row r="44" spans="2:15" s="323" customFormat="1" ht="26.4" x14ac:dyDescent="0.3">
      <c r="B44" s="318">
        <v>6</v>
      </c>
      <c r="C44" s="325" t="s">
        <v>179</v>
      </c>
      <c r="D44" s="320">
        <v>173250000</v>
      </c>
      <c r="E44" s="321">
        <f t="shared" si="5"/>
        <v>1.3921760950174805E-2</v>
      </c>
      <c r="F44" s="320">
        <v>0</v>
      </c>
      <c r="G44" s="321">
        <f t="shared" si="6"/>
        <v>0</v>
      </c>
      <c r="H44" s="326">
        <v>173250000</v>
      </c>
      <c r="I44" s="321">
        <f t="shared" si="7"/>
        <v>1.7284656816483793E-2</v>
      </c>
      <c r="J44" s="326">
        <v>0</v>
      </c>
      <c r="K44" s="321">
        <f t="shared" si="8"/>
        <v>0</v>
      </c>
      <c r="L44" s="326">
        <v>87724383.560000002</v>
      </c>
      <c r="M44" s="321">
        <f t="shared" si="9"/>
        <v>1.3019605304705206E-2</v>
      </c>
      <c r="N44" s="326">
        <v>0</v>
      </c>
      <c r="O44" s="327">
        <v>89</v>
      </c>
    </row>
    <row r="45" spans="2:15" s="323" customFormat="1" ht="26.4" x14ac:dyDescent="0.3">
      <c r="B45" s="318">
        <v>6</v>
      </c>
      <c r="C45" s="325" t="s">
        <v>236</v>
      </c>
      <c r="D45" s="320">
        <v>105752045.04000001</v>
      </c>
      <c r="E45" s="321">
        <f t="shared" si="5"/>
        <v>8.4978625745396781E-3</v>
      </c>
      <c r="F45" s="320">
        <v>0</v>
      </c>
      <c r="G45" s="321">
        <f t="shared" si="6"/>
        <v>0</v>
      </c>
      <c r="H45" s="326">
        <v>74210598.969999999</v>
      </c>
      <c r="I45" s="321">
        <f t="shared" si="7"/>
        <v>7.4037791361740582E-3</v>
      </c>
      <c r="J45" s="326">
        <v>31541446.07</v>
      </c>
      <c r="K45" s="321">
        <f t="shared" si="8"/>
        <v>1.3365287208520883E-2</v>
      </c>
      <c r="L45" s="326">
        <v>104915291.73999999</v>
      </c>
      <c r="M45" s="321">
        <f t="shared" si="9"/>
        <v>1.5570992162612788E-2</v>
      </c>
      <c r="N45" s="326">
        <v>0</v>
      </c>
      <c r="O45" s="327">
        <v>21</v>
      </c>
    </row>
    <row r="46" spans="2:15" s="323" customFormat="1" ht="26.4" x14ac:dyDescent="0.3">
      <c r="B46" s="324">
        <v>7</v>
      </c>
      <c r="C46" s="325" t="s">
        <v>180</v>
      </c>
      <c r="D46" s="320">
        <v>1864707693.5899999</v>
      </c>
      <c r="E46" s="321">
        <f t="shared" si="5"/>
        <v>0.14984135499054421</v>
      </c>
      <c r="F46" s="320">
        <v>0</v>
      </c>
      <c r="G46" s="321">
        <f t="shared" si="6"/>
        <v>0</v>
      </c>
      <c r="H46" s="326">
        <v>1567504672.9600003</v>
      </c>
      <c r="I46" s="321">
        <f t="shared" si="7"/>
        <v>0.15638545645222665</v>
      </c>
      <c r="J46" s="326">
        <v>297203020.63</v>
      </c>
      <c r="K46" s="321">
        <f t="shared" si="8"/>
        <v>0.12593600563348892</v>
      </c>
      <c r="L46" s="326">
        <v>770338921.39999998</v>
      </c>
      <c r="M46" s="321">
        <f t="shared" si="9"/>
        <v>0.11432977127300688</v>
      </c>
      <c r="N46" s="326">
        <v>0</v>
      </c>
      <c r="O46" s="327">
        <v>290</v>
      </c>
    </row>
    <row r="47" spans="2:15" ht="19.2" x14ac:dyDescent="0.3">
      <c r="B47" s="345"/>
      <c r="C47" s="345"/>
      <c r="D47" s="346"/>
      <c r="E47" s="347"/>
      <c r="F47" s="346"/>
      <c r="G47" s="347"/>
      <c r="H47" s="346"/>
      <c r="I47" s="347"/>
      <c r="J47" s="346"/>
      <c r="K47" s="347"/>
      <c r="L47" s="346"/>
      <c r="M47" s="347" t="s">
        <v>181</v>
      </c>
      <c r="N47" s="346"/>
      <c r="O47" s="348"/>
    </row>
    <row r="48" spans="2:15" s="339" customFormat="1" ht="31.8" x14ac:dyDescent="0.3">
      <c r="B48" s="334" t="s">
        <v>182</v>
      </c>
      <c r="C48" s="335"/>
      <c r="D48" s="336">
        <f>SUM(D39:D47)</f>
        <v>4208260749.3999996</v>
      </c>
      <c r="E48" s="337">
        <f t="shared" ref="E48" si="10">D48/$D$54</f>
        <v>0.33816103993737534</v>
      </c>
      <c r="F48" s="336">
        <f>SUM(F39:F46)</f>
        <v>0</v>
      </c>
      <c r="G48" s="337">
        <f t="shared" ref="G48" si="11">F48/$F$54</f>
        <v>0</v>
      </c>
      <c r="H48" s="336">
        <f>SUM(H39:H46)</f>
        <v>3843433962.25</v>
      </c>
      <c r="I48" s="337">
        <f t="shared" ref="I48" si="12">H48/$H$54</f>
        <v>0.38344841001044599</v>
      </c>
      <c r="J48" s="336">
        <f>SUM(J39:J46)</f>
        <v>364826787.14999998</v>
      </c>
      <c r="K48" s="337">
        <f t="shared" ref="K48" si="13">J48/$J$54</f>
        <v>0.15459071790178278</v>
      </c>
      <c r="L48" s="336">
        <f>SUM(L39:L46)</f>
        <v>1792510214.5099998</v>
      </c>
      <c r="M48" s="337">
        <f t="shared" ref="M48" si="14">L48/$L$54</f>
        <v>0.26603521792331025</v>
      </c>
      <c r="N48" s="336">
        <f>SUM(N39:N46)</f>
        <v>0</v>
      </c>
      <c r="O48" s="338">
        <f>SUM(O39:O46)</f>
        <v>1342</v>
      </c>
    </row>
    <row r="49" spans="2:15" ht="19.2" hidden="1" x14ac:dyDescent="0.3">
      <c r="B49" s="349"/>
      <c r="C49" s="349"/>
      <c r="D49" s="350"/>
      <c r="E49" s="351"/>
      <c r="F49" s="350"/>
      <c r="G49" s="351"/>
      <c r="H49" s="350"/>
      <c r="I49" s="351"/>
      <c r="J49" s="350"/>
      <c r="K49" s="351"/>
      <c r="L49" s="350"/>
      <c r="M49" s="351"/>
      <c r="N49" s="350"/>
      <c r="O49" s="352"/>
    </row>
    <row r="50" spans="2:15" ht="19.2" hidden="1" x14ac:dyDescent="0.3">
      <c r="B50" s="349"/>
      <c r="C50" s="349"/>
      <c r="D50" s="350"/>
      <c r="E50" s="351"/>
      <c r="F50" s="350"/>
      <c r="G50" s="351"/>
      <c r="H50" s="350"/>
      <c r="I50" s="351"/>
      <c r="J50" s="350"/>
      <c r="K50" s="351"/>
      <c r="L50" s="350"/>
      <c r="M50" s="351"/>
      <c r="N50" s="350"/>
      <c r="O50" s="352"/>
    </row>
    <row r="51" spans="2:15" ht="19.2" hidden="1" x14ac:dyDescent="0.3">
      <c r="B51" s="349" t="s">
        <v>183</v>
      </c>
      <c r="C51" s="349"/>
      <c r="D51" s="350">
        <v>0</v>
      </c>
      <c r="E51" s="351">
        <v>0</v>
      </c>
      <c r="F51" s="350">
        <v>0</v>
      </c>
      <c r="G51" s="351">
        <v>0</v>
      </c>
      <c r="H51" s="350">
        <v>0</v>
      </c>
      <c r="I51" s="351">
        <v>0</v>
      </c>
      <c r="J51" s="350">
        <v>0</v>
      </c>
      <c r="K51" s="351">
        <v>0</v>
      </c>
      <c r="L51" s="350">
        <v>0</v>
      </c>
      <c r="M51" s="351">
        <v>0</v>
      </c>
      <c r="N51" s="350">
        <v>0</v>
      </c>
      <c r="O51" s="352">
        <v>0</v>
      </c>
    </row>
    <row r="52" spans="2:15" ht="19.2" x14ac:dyDescent="0.3">
      <c r="B52" s="349"/>
      <c r="C52" s="349"/>
      <c r="D52" s="350"/>
      <c r="E52" s="351"/>
      <c r="F52" s="350"/>
      <c r="G52" s="351"/>
      <c r="H52" s="350"/>
      <c r="I52" s="351"/>
      <c r="J52" s="350"/>
      <c r="K52" s="351"/>
      <c r="L52" s="350"/>
      <c r="M52" s="351"/>
      <c r="N52" s="350"/>
      <c r="O52" s="352"/>
    </row>
    <row r="53" spans="2:15" ht="19.2" x14ac:dyDescent="0.3">
      <c r="B53" s="349"/>
      <c r="C53" s="349"/>
      <c r="D53" s="350"/>
      <c r="E53" s="351"/>
      <c r="F53" s="350"/>
      <c r="G53" s="351"/>
      <c r="H53" s="350"/>
      <c r="I53" s="351"/>
      <c r="J53" s="350"/>
      <c r="K53" s="351"/>
      <c r="L53" s="350"/>
      <c r="M53" s="351"/>
      <c r="N53" s="350"/>
      <c r="O53" s="352"/>
    </row>
    <row r="54" spans="2:15" s="339" customFormat="1" ht="31.8" x14ac:dyDescent="0.3">
      <c r="B54" s="334" t="s">
        <v>184</v>
      </c>
      <c r="C54" s="335"/>
      <c r="D54" s="336">
        <f>D34+D48</f>
        <v>12444546391.799999</v>
      </c>
      <c r="E54" s="337">
        <f>E48+E34</f>
        <v>1</v>
      </c>
      <c r="F54" s="336">
        <f>F34+F48</f>
        <v>61253199.520000003</v>
      </c>
      <c r="G54" s="337">
        <f>G48+G34</f>
        <v>1</v>
      </c>
      <c r="H54" s="336">
        <f>H34+H48</f>
        <v>10023340459.66</v>
      </c>
      <c r="I54" s="337">
        <f>I48+I34</f>
        <v>1</v>
      </c>
      <c r="J54" s="336">
        <f>J34+J48</f>
        <v>2359952732.6200008</v>
      </c>
      <c r="K54" s="337">
        <f>K48+K34</f>
        <v>1</v>
      </c>
      <c r="L54" s="336">
        <f>L34+L48</f>
        <v>6737868123.2600002</v>
      </c>
      <c r="M54" s="337">
        <f>M48+M34</f>
        <v>1</v>
      </c>
      <c r="N54" s="336">
        <f>N34+N48</f>
        <v>13856344.140000001</v>
      </c>
      <c r="O54" s="338">
        <f>O34+O48</f>
        <v>33892</v>
      </c>
    </row>
    <row r="55" spans="2:15" ht="15.6" x14ac:dyDescent="0.3">
      <c r="B55" s="353"/>
      <c r="C55" s="353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</row>
    <row r="56" spans="2:15" ht="28.2" x14ac:dyDescent="0.3">
      <c r="B56" s="355"/>
      <c r="C56" s="356"/>
      <c r="D56" s="356"/>
      <c r="E56" s="357"/>
      <c r="F56" s="357"/>
      <c r="G56" s="356"/>
      <c r="H56" s="357"/>
      <c r="I56" s="356"/>
      <c r="J56" s="357"/>
      <c r="K56" s="356"/>
      <c r="L56" s="356"/>
      <c r="M56" s="356"/>
      <c r="N56" s="356"/>
      <c r="O56" s="356"/>
    </row>
    <row r="57" spans="2:15" x14ac:dyDescent="0.3">
      <c r="D57" s="358"/>
      <c r="E57" s="358"/>
      <c r="F57" s="358"/>
      <c r="H57" s="358"/>
      <c r="J57" s="358"/>
      <c r="L57" s="358"/>
    </row>
    <row r="58" spans="2:15" x14ac:dyDescent="0.3">
      <c r="D58" s="358"/>
      <c r="E58" s="358"/>
      <c r="F58" s="358"/>
      <c r="H58" s="358"/>
      <c r="J58" s="358"/>
      <c r="L58" s="358"/>
    </row>
    <row r="59" spans="2:15" ht="15.6" x14ac:dyDescent="0.3">
      <c r="B59" s="353"/>
      <c r="C59" s="353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</row>
    <row r="60" spans="2:15" ht="28.2" x14ac:dyDescent="0.3">
      <c r="B60" s="355"/>
      <c r="C60" s="356"/>
      <c r="D60" s="357"/>
      <c r="E60" s="357"/>
      <c r="F60" s="357"/>
      <c r="G60" s="356"/>
      <c r="H60" s="357"/>
      <c r="I60" s="356"/>
      <c r="J60" s="357"/>
      <c r="K60" s="356"/>
      <c r="L60" s="357"/>
      <c r="M60" s="356"/>
      <c r="N60" s="356"/>
      <c r="O60" s="356"/>
    </row>
    <row r="61" spans="2:15" x14ac:dyDescent="0.3">
      <c r="D61" s="358"/>
      <c r="E61" s="358"/>
      <c r="F61" s="358"/>
      <c r="H61" s="358"/>
      <c r="J61" s="358"/>
      <c r="L61" s="358"/>
    </row>
    <row r="62" spans="2:15" x14ac:dyDescent="0.3">
      <c r="D62" s="358"/>
      <c r="E62" s="358"/>
      <c r="F62" s="358"/>
      <c r="H62" s="358"/>
      <c r="J62" s="358"/>
      <c r="L62" s="358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1190"/>
  <sheetViews>
    <sheetView showGridLines="0" zoomScale="55" zoomScaleNormal="55" workbookViewId="0">
      <selection sqref="A1:F1"/>
    </sheetView>
  </sheetViews>
  <sheetFormatPr baseColWidth="10" defaultColWidth="11.44140625" defaultRowHeight="17.399999999999999" x14ac:dyDescent="0.3"/>
  <cols>
    <col min="1" max="1" width="104.3320312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1" style="392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3" customWidth="1"/>
    <col min="13" max="13" width="16" style="242" bestFit="1" customWidth="1"/>
    <col min="14" max="14" width="19.33203125" style="242" bestFit="1" customWidth="1"/>
    <col min="15" max="16384" width="11.44140625" style="242"/>
  </cols>
  <sheetData>
    <row r="1" spans="1:12" s="237" customFormat="1" ht="96" customHeight="1" x14ac:dyDescent="0.3">
      <c r="A1" s="459" t="s">
        <v>984</v>
      </c>
      <c r="B1" s="460"/>
      <c r="C1" s="460"/>
      <c r="D1" s="460"/>
      <c r="E1" s="460"/>
      <c r="F1" s="460"/>
      <c r="G1" s="291"/>
      <c r="H1" s="291"/>
      <c r="I1" s="204"/>
      <c r="J1" s="204"/>
      <c r="K1" s="205"/>
      <c r="L1" s="307"/>
    </row>
    <row r="2" spans="1:12" s="237" customFormat="1" ht="16.95" customHeight="1" x14ac:dyDescent="0.3">
      <c r="A2" s="394"/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6"/>
    </row>
    <row r="3" spans="1:12" s="237" customFormat="1" ht="24" customHeight="1" x14ac:dyDescent="0.3">
      <c r="A3" s="467" t="s">
        <v>11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9"/>
    </row>
    <row r="4" spans="1:12" s="237" customFormat="1" ht="31.8" x14ac:dyDescent="0.3">
      <c r="A4" s="397" t="s">
        <v>79</v>
      </c>
      <c r="B4" s="398"/>
      <c r="C4" s="399"/>
      <c r="D4" s="399"/>
      <c r="E4" s="398"/>
      <c r="F4" s="399"/>
      <c r="G4" s="399"/>
      <c r="H4" s="399"/>
      <c r="I4" s="398"/>
      <c r="J4" s="398"/>
      <c r="K4" s="398"/>
      <c r="L4" s="400"/>
    </row>
    <row r="5" spans="1:12" s="237" customFormat="1" ht="31.2" customHeight="1" x14ac:dyDescent="0.3">
      <c r="A5" s="208" t="s">
        <v>80</v>
      </c>
      <c r="B5" s="149" t="s">
        <v>81</v>
      </c>
      <c r="C5" s="149" t="s">
        <v>82</v>
      </c>
      <c r="D5" s="149" t="s">
        <v>83</v>
      </c>
      <c r="E5" s="149" t="s">
        <v>84</v>
      </c>
      <c r="F5" s="149" t="s">
        <v>85</v>
      </c>
      <c r="G5" s="149" t="s">
        <v>86</v>
      </c>
      <c r="H5" s="149"/>
      <c r="I5" s="149" t="s">
        <v>87</v>
      </c>
      <c r="J5" s="149" t="s">
        <v>88</v>
      </c>
      <c r="K5" s="149" t="s">
        <v>89</v>
      </c>
      <c r="L5" s="309" t="s">
        <v>90</v>
      </c>
    </row>
    <row r="6" spans="1:12" s="241" customFormat="1" ht="20.399999999999999" x14ac:dyDescent="0.3">
      <c r="A6" s="238" t="s">
        <v>91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0"/>
    </row>
    <row r="7" spans="1:12" ht="20.399999999999999" x14ac:dyDescent="0.3">
      <c r="A7" s="244" t="s">
        <v>208</v>
      </c>
      <c r="B7" s="245">
        <v>1</v>
      </c>
      <c r="C7" s="246">
        <v>1.29</v>
      </c>
      <c r="D7" s="246">
        <v>1.27</v>
      </c>
      <c r="E7" s="245">
        <v>1.27</v>
      </c>
      <c r="F7" s="246">
        <v>1.29</v>
      </c>
      <c r="G7" s="246">
        <f>K7/I7</f>
        <v>1.2814486061227981</v>
      </c>
      <c r="H7" s="387"/>
      <c r="I7" s="247">
        <v>5847</v>
      </c>
      <c r="J7" s="248">
        <v>5847</v>
      </c>
      <c r="K7" s="248">
        <v>7492.63</v>
      </c>
      <c r="L7" s="311">
        <v>2</v>
      </c>
    </row>
    <row r="8" spans="1:12" ht="20.399999999999999" x14ac:dyDescent="0.3">
      <c r="A8" s="244" t="s">
        <v>202</v>
      </c>
      <c r="B8" s="245">
        <v>1</v>
      </c>
      <c r="C8" s="246">
        <v>0.9</v>
      </c>
      <c r="D8" s="246">
        <v>0.9</v>
      </c>
      <c r="E8" s="245">
        <v>0.9</v>
      </c>
      <c r="F8" s="246">
        <v>0.9</v>
      </c>
      <c r="G8" s="246">
        <f t="shared" ref="G8:G15" si="0">K8/I8</f>
        <v>0.9</v>
      </c>
      <c r="H8" s="387"/>
      <c r="I8" s="247">
        <v>8270</v>
      </c>
      <c r="J8" s="248">
        <v>8270</v>
      </c>
      <c r="K8" s="248">
        <v>7443</v>
      </c>
      <c r="L8" s="311">
        <v>1</v>
      </c>
    </row>
    <row r="9" spans="1:12" ht="20.399999999999999" x14ac:dyDescent="0.3">
      <c r="A9" s="244" t="s">
        <v>204</v>
      </c>
      <c r="B9" s="245">
        <v>1</v>
      </c>
      <c r="C9" s="246">
        <v>0.35</v>
      </c>
      <c r="D9" s="246">
        <v>0.35</v>
      </c>
      <c r="E9" s="245">
        <v>0.35</v>
      </c>
      <c r="F9" s="246">
        <v>0.35</v>
      </c>
      <c r="G9" s="246">
        <f t="shared" si="0"/>
        <v>0.35</v>
      </c>
      <c r="H9" s="387"/>
      <c r="I9" s="247">
        <v>20000</v>
      </c>
      <c r="J9" s="248">
        <v>20000</v>
      </c>
      <c r="K9" s="248">
        <v>7000</v>
      </c>
      <c r="L9" s="311">
        <v>1</v>
      </c>
    </row>
    <row r="10" spans="1:12" ht="20.399999999999999" x14ac:dyDescent="0.3">
      <c r="A10" s="244" t="s">
        <v>192</v>
      </c>
      <c r="B10" s="245">
        <v>1</v>
      </c>
      <c r="C10" s="246">
        <v>1.52</v>
      </c>
      <c r="D10" s="246">
        <v>1.48</v>
      </c>
      <c r="E10" s="245">
        <v>1.5</v>
      </c>
      <c r="F10" s="246">
        <v>1.51</v>
      </c>
      <c r="G10" s="246">
        <f t="shared" si="0"/>
        <v>1.5085599411948147</v>
      </c>
      <c r="H10" s="387"/>
      <c r="I10" s="247">
        <v>179576</v>
      </c>
      <c r="J10" s="248">
        <v>179576</v>
      </c>
      <c r="K10" s="248">
        <v>270901.16000000003</v>
      </c>
      <c r="L10" s="311">
        <v>22</v>
      </c>
    </row>
    <row r="11" spans="1:12" ht="20.399999999999999" x14ac:dyDescent="0.3">
      <c r="A11" s="244" t="s">
        <v>287</v>
      </c>
      <c r="B11" s="245">
        <v>1</v>
      </c>
      <c r="C11" s="246">
        <v>50</v>
      </c>
      <c r="D11" s="246">
        <v>50</v>
      </c>
      <c r="E11" s="245">
        <v>50</v>
      </c>
      <c r="F11" s="246">
        <v>50</v>
      </c>
      <c r="G11" s="246">
        <f t="shared" si="0"/>
        <v>50</v>
      </c>
      <c r="H11" s="387"/>
      <c r="I11" s="247">
        <v>741</v>
      </c>
      <c r="J11" s="248">
        <v>741</v>
      </c>
      <c r="K11" s="248">
        <v>37050</v>
      </c>
      <c r="L11" s="311">
        <v>3</v>
      </c>
    </row>
    <row r="12" spans="1:12" ht="20.399999999999999" x14ac:dyDescent="0.3">
      <c r="A12" s="244" t="s">
        <v>234</v>
      </c>
      <c r="B12" s="245">
        <v>1</v>
      </c>
      <c r="C12" s="246">
        <v>1.89</v>
      </c>
      <c r="D12" s="246">
        <v>1.88</v>
      </c>
      <c r="E12" s="245">
        <v>1.88</v>
      </c>
      <c r="F12" s="246">
        <v>1.89</v>
      </c>
      <c r="G12" s="246">
        <f t="shared" si="0"/>
        <v>1.8817614213496012</v>
      </c>
      <c r="H12" s="387"/>
      <c r="I12" s="247">
        <v>340634</v>
      </c>
      <c r="J12" s="248">
        <v>340634</v>
      </c>
      <c r="K12" s="248">
        <v>640991.92000000004</v>
      </c>
      <c r="L12" s="311">
        <v>22</v>
      </c>
    </row>
    <row r="13" spans="1:12" ht="20.399999999999999" x14ac:dyDescent="0.3">
      <c r="A13" s="244" t="s">
        <v>372</v>
      </c>
      <c r="B13" s="245">
        <v>3</v>
      </c>
      <c r="C13" s="246">
        <v>43</v>
      </c>
      <c r="D13" s="246">
        <v>40</v>
      </c>
      <c r="E13" s="245">
        <v>40</v>
      </c>
      <c r="F13" s="246">
        <v>43</v>
      </c>
      <c r="G13" s="246">
        <f t="shared" si="0"/>
        <v>41.611111111111114</v>
      </c>
      <c r="H13" s="387"/>
      <c r="I13" s="247">
        <v>216</v>
      </c>
      <c r="J13" s="248">
        <v>648</v>
      </c>
      <c r="K13" s="248">
        <v>8988</v>
      </c>
      <c r="L13" s="311">
        <v>2</v>
      </c>
    </row>
    <row r="14" spans="1:12" ht="20.399999999999999" x14ac:dyDescent="0.3">
      <c r="A14" s="244" t="s">
        <v>235</v>
      </c>
      <c r="B14" s="245">
        <v>1</v>
      </c>
      <c r="C14" s="246">
        <v>2.72</v>
      </c>
      <c r="D14" s="246">
        <v>2.71</v>
      </c>
      <c r="E14" s="245">
        <v>2.72</v>
      </c>
      <c r="F14" s="246">
        <v>2.71</v>
      </c>
      <c r="G14" s="246">
        <f t="shared" si="0"/>
        <v>2.7174927013566892</v>
      </c>
      <c r="H14" s="387"/>
      <c r="I14" s="247">
        <v>5823</v>
      </c>
      <c r="J14" s="248">
        <v>5823</v>
      </c>
      <c r="K14" s="248">
        <v>15823.960000000001</v>
      </c>
      <c r="L14" s="311">
        <v>3</v>
      </c>
    </row>
    <row r="15" spans="1:12" ht="20.399999999999999" x14ac:dyDescent="0.3">
      <c r="A15" s="244" t="s">
        <v>982</v>
      </c>
      <c r="B15" s="245">
        <v>1</v>
      </c>
      <c r="C15" s="246">
        <v>3.39</v>
      </c>
      <c r="D15" s="246">
        <v>3.39</v>
      </c>
      <c r="E15" s="245">
        <v>3.39</v>
      </c>
      <c r="F15" s="246">
        <v>3.39</v>
      </c>
      <c r="G15" s="246">
        <f t="shared" si="0"/>
        <v>3.39</v>
      </c>
      <c r="H15" s="387"/>
      <c r="I15" s="247">
        <v>120000</v>
      </c>
      <c r="J15" s="248">
        <v>120000</v>
      </c>
      <c r="K15" s="248">
        <v>406800</v>
      </c>
      <c r="L15" s="311">
        <v>1</v>
      </c>
    </row>
    <row r="16" spans="1:12" ht="20.399999999999999" x14ac:dyDescent="0.3">
      <c r="A16" s="249" t="s">
        <v>92</v>
      </c>
      <c r="B16" s="250"/>
      <c r="C16" s="251"/>
      <c r="D16" s="251"/>
      <c r="E16" s="250"/>
      <c r="F16" s="251"/>
      <c r="G16" s="251"/>
      <c r="H16" s="388"/>
      <c r="I16" s="252">
        <f>SUM(I7:I15)</f>
        <v>681107</v>
      </c>
      <c r="J16" s="253">
        <f>SUM(J7:J15)</f>
        <v>681539</v>
      </c>
      <c r="K16" s="253">
        <f>SUM(K7:K15)</f>
        <v>1402490.67</v>
      </c>
      <c r="L16" s="254">
        <f>SUM(L7:L15)</f>
        <v>57</v>
      </c>
    </row>
    <row r="17" spans="1:12" s="241" customFormat="1" ht="19.2" x14ac:dyDescent="0.3">
      <c r="A17" s="255" t="s">
        <v>93</v>
      </c>
      <c r="B17" s="256"/>
      <c r="C17" s="257"/>
      <c r="D17" s="257"/>
      <c r="E17" s="256"/>
      <c r="F17" s="257"/>
      <c r="G17" s="257"/>
      <c r="H17" s="257"/>
      <c r="I17" s="256"/>
      <c r="J17" s="258"/>
      <c r="K17" s="258"/>
      <c r="L17" s="312"/>
    </row>
    <row r="18" spans="1:12" s="241" customFormat="1" ht="19.2" x14ac:dyDescent="0.3">
      <c r="A18" s="255" t="s">
        <v>94</v>
      </c>
      <c r="B18" s="256"/>
      <c r="C18" s="257"/>
      <c r="D18" s="257"/>
      <c r="E18" s="256"/>
      <c r="F18" s="257"/>
      <c r="G18" s="257"/>
      <c r="H18" s="257"/>
      <c r="I18" s="256"/>
      <c r="J18" s="258"/>
      <c r="K18" s="258"/>
      <c r="L18" s="312"/>
    </row>
    <row r="19" spans="1:12" s="237" customFormat="1" ht="6" customHeight="1" x14ac:dyDescent="0.3">
      <c r="A19" s="413"/>
      <c r="B19" s="242"/>
      <c r="C19" s="243"/>
      <c r="D19" s="243"/>
      <c r="E19" s="242"/>
      <c r="F19" s="243"/>
      <c r="G19" s="243"/>
      <c r="H19" s="243"/>
      <c r="I19" s="242"/>
      <c r="J19" s="259"/>
      <c r="K19" s="259"/>
      <c r="L19" s="303"/>
    </row>
    <row r="20" spans="1:12" s="260" customFormat="1" ht="27.6" customHeight="1" x14ac:dyDescent="0.3">
      <c r="A20" s="208" t="s">
        <v>80</v>
      </c>
      <c r="B20" s="149" t="s">
        <v>81</v>
      </c>
      <c r="C20" s="149" t="s">
        <v>82</v>
      </c>
      <c r="D20" s="149" t="s">
        <v>95</v>
      </c>
      <c r="E20" s="149" t="s">
        <v>84</v>
      </c>
      <c r="F20" s="149" t="s">
        <v>96</v>
      </c>
      <c r="G20" s="149" t="s">
        <v>86</v>
      </c>
      <c r="H20" s="149"/>
      <c r="I20" s="149" t="s">
        <v>87</v>
      </c>
      <c r="J20" s="149" t="s">
        <v>88</v>
      </c>
      <c r="K20" s="149" t="s">
        <v>89</v>
      </c>
      <c r="L20" s="309" t="s">
        <v>90</v>
      </c>
    </row>
    <row r="21" spans="1:12" s="265" customFormat="1" ht="20.399999999999999" x14ac:dyDescent="0.3">
      <c r="A21" s="261" t="s">
        <v>97</v>
      </c>
      <c r="B21" s="262"/>
      <c r="C21" s="263"/>
      <c r="D21" s="263"/>
      <c r="E21" s="262"/>
      <c r="F21" s="263"/>
      <c r="G21" s="263"/>
      <c r="H21" s="263"/>
      <c r="I21" s="262"/>
      <c r="J21" s="264"/>
      <c r="K21" s="264"/>
      <c r="L21" s="313"/>
    </row>
    <row r="22" spans="1:12" ht="20.399999999999999" x14ac:dyDescent="0.3">
      <c r="A22" s="244" t="s">
        <v>202</v>
      </c>
      <c r="B22" s="245">
        <v>1</v>
      </c>
      <c r="C22" s="246">
        <v>0.9</v>
      </c>
      <c r="D22" s="246">
        <v>0.9</v>
      </c>
      <c r="E22" s="245">
        <v>0.9</v>
      </c>
      <c r="F22" s="246">
        <v>0.9</v>
      </c>
      <c r="G22" s="246">
        <f>K22/I22</f>
        <v>0.9</v>
      </c>
      <c r="H22" s="387"/>
      <c r="I22" s="247">
        <v>3630</v>
      </c>
      <c r="J22" s="248">
        <v>3630</v>
      </c>
      <c r="K22" s="248">
        <v>3267</v>
      </c>
      <c r="L22" s="311">
        <v>3</v>
      </c>
    </row>
    <row r="23" spans="1:12" ht="20.399999999999999" x14ac:dyDescent="0.3">
      <c r="A23" s="244" t="s">
        <v>246</v>
      </c>
      <c r="B23" s="245">
        <v>1</v>
      </c>
      <c r="C23" s="246">
        <v>0.8</v>
      </c>
      <c r="D23" s="246">
        <v>0.8</v>
      </c>
      <c r="E23" s="245">
        <v>0.8</v>
      </c>
      <c r="F23" s="246">
        <v>0.8</v>
      </c>
      <c r="G23" s="246">
        <f t="shared" ref="G23:G34" si="1">K23/I23</f>
        <v>0.8</v>
      </c>
      <c r="H23" s="387"/>
      <c r="I23" s="247">
        <v>100</v>
      </c>
      <c r="J23" s="248">
        <v>100</v>
      </c>
      <c r="K23" s="248">
        <v>80</v>
      </c>
      <c r="L23" s="311">
        <v>1</v>
      </c>
    </row>
    <row r="24" spans="1:12" ht="20.399999999999999" x14ac:dyDescent="0.3">
      <c r="A24" s="244" t="s">
        <v>192</v>
      </c>
      <c r="B24" s="245">
        <v>1</v>
      </c>
      <c r="C24" s="246">
        <v>1.53</v>
      </c>
      <c r="D24" s="246">
        <v>1.49</v>
      </c>
      <c r="E24" s="245">
        <v>1.49</v>
      </c>
      <c r="F24" s="246">
        <v>1.53</v>
      </c>
      <c r="G24" s="246">
        <f t="shared" si="1"/>
        <v>1.5141175421385891</v>
      </c>
      <c r="H24" s="387"/>
      <c r="I24" s="247">
        <v>11213</v>
      </c>
      <c r="J24" s="248">
        <v>11213</v>
      </c>
      <c r="K24" s="248">
        <v>16977.8</v>
      </c>
      <c r="L24" s="311">
        <v>11</v>
      </c>
    </row>
    <row r="25" spans="1:12" ht="20.399999999999999" x14ac:dyDescent="0.3">
      <c r="A25" s="244" t="s">
        <v>210</v>
      </c>
      <c r="B25" s="245">
        <v>100</v>
      </c>
      <c r="C25" s="246">
        <v>89.5</v>
      </c>
      <c r="D25" s="246">
        <v>89.5</v>
      </c>
      <c r="E25" s="245">
        <v>89.5</v>
      </c>
      <c r="F25" s="246">
        <v>89.5</v>
      </c>
      <c r="G25" s="246">
        <f t="shared" ref="G25:G27" si="2">K25/I25</f>
        <v>89.5</v>
      </c>
      <c r="H25" s="387"/>
      <c r="I25" s="247">
        <v>13</v>
      </c>
      <c r="J25" s="248">
        <v>1300</v>
      </c>
      <c r="K25" s="248">
        <v>1163.5</v>
      </c>
      <c r="L25" s="311">
        <v>1</v>
      </c>
    </row>
    <row r="26" spans="1:12" ht="20.399999999999999" x14ac:dyDescent="0.3">
      <c r="A26" s="244" t="s">
        <v>287</v>
      </c>
      <c r="B26" s="245">
        <v>1</v>
      </c>
      <c r="C26" s="246">
        <v>50</v>
      </c>
      <c r="D26" s="246">
        <v>50</v>
      </c>
      <c r="E26" s="245">
        <v>50</v>
      </c>
      <c r="F26" s="246">
        <v>50</v>
      </c>
      <c r="G26" s="246">
        <f t="shared" si="2"/>
        <v>50</v>
      </c>
      <c r="H26" s="387"/>
      <c r="I26" s="247">
        <v>99</v>
      </c>
      <c r="J26" s="248">
        <v>99</v>
      </c>
      <c r="K26" s="248">
        <v>4950</v>
      </c>
      <c r="L26" s="311">
        <v>2</v>
      </c>
    </row>
    <row r="27" spans="1:12" ht="20.399999999999999" x14ac:dyDescent="0.3">
      <c r="A27" s="244" t="s">
        <v>981</v>
      </c>
      <c r="B27" s="245">
        <v>1</v>
      </c>
      <c r="C27" s="246">
        <v>2.02</v>
      </c>
      <c r="D27" s="246">
        <v>2.02</v>
      </c>
      <c r="E27" s="245">
        <v>2.02</v>
      </c>
      <c r="F27" s="246">
        <v>2.02</v>
      </c>
      <c r="G27" s="246">
        <f t="shared" si="2"/>
        <v>2.02</v>
      </c>
      <c r="H27" s="387"/>
      <c r="I27" s="247">
        <v>176</v>
      </c>
      <c r="J27" s="248">
        <v>176</v>
      </c>
      <c r="K27" s="248">
        <v>355.52</v>
      </c>
      <c r="L27" s="311">
        <v>1</v>
      </c>
    </row>
    <row r="28" spans="1:12" ht="20.399999999999999" x14ac:dyDescent="0.3">
      <c r="A28" s="244" t="s">
        <v>248</v>
      </c>
      <c r="B28" s="245">
        <v>1</v>
      </c>
      <c r="C28" s="246">
        <v>58</v>
      </c>
      <c r="D28" s="246">
        <v>52</v>
      </c>
      <c r="E28" s="245">
        <v>58</v>
      </c>
      <c r="F28" s="246">
        <v>52</v>
      </c>
      <c r="G28" s="246">
        <f t="shared" si="1"/>
        <v>53.333333333333336</v>
      </c>
      <c r="H28" s="387"/>
      <c r="I28" s="247">
        <v>72</v>
      </c>
      <c r="J28" s="248">
        <v>72</v>
      </c>
      <c r="K28" s="248">
        <v>3840</v>
      </c>
      <c r="L28" s="311">
        <v>2</v>
      </c>
    </row>
    <row r="29" spans="1:12" ht="20.399999999999999" x14ac:dyDescent="0.3">
      <c r="A29" s="244" t="s">
        <v>234</v>
      </c>
      <c r="B29" s="245">
        <v>1</v>
      </c>
      <c r="C29" s="246">
        <v>1.88</v>
      </c>
      <c r="D29" s="246">
        <v>1.87</v>
      </c>
      <c r="E29" s="245">
        <v>1.88</v>
      </c>
      <c r="F29" s="246">
        <v>1.88</v>
      </c>
      <c r="G29" s="246">
        <f t="shared" si="1"/>
        <v>1.8787797165283193</v>
      </c>
      <c r="H29" s="387"/>
      <c r="I29" s="247">
        <v>17709</v>
      </c>
      <c r="J29" s="248">
        <v>17709</v>
      </c>
      <c r="K29" s="248">
        <v>33271.310000000005</v>
      </c>
      <c r="L29" s="311">
        <v>31</v>
      </c>
    </row>
    <row r="30" spans="1:12" ht="20.399999999999999" x14ac:dyDescent="0.3">
      <c r="A30" s="244" t="s">
        <v>550</v>
      </c>
      <c r="B30" s="245">
        <v>1</v>
      </c>
      <c r="C30" s="246">
        <v>2.36</v>
      </c>
      <c r="D30" s="246">
        <v>2.36</v>
      </c>
      <c r="E30" s="245">
        <v>2.36</v>
      </c>
      <c r="F30" s="246">
        <v>2.36</v>
      </c>
      <c r="G30" s="246">
        <f t="shared" si="1"/>
        <v>2.36</v>
      </c>
      <c r="H30" s="387"/>
      <c r="I30" s="247">
        <v>500</v>
      </c>
      <c r="J30" s="248">
        <v>500</v>
      </c>
      <c r="K30" s="248">
        <v>1180</v>
      </c>
      <c r="L30" s="311">
        <v>1</v>
      </c>
    </row>
    <row r="31" spans="1:12" ht="20.399999999999999" x14ac:dyDescent="0.3">
      <c r="A31" s="244" t="s">
        <v>372</v>
      </c>
      <c r="B31" s="245">
        <v>3</v>
      </c>
      <c r="C31" s="246">
        <v>41.8</v>
      </c>
      <c r="D31" s="246">
        <v>41.8</v>
      </c>
      <c r="E31" s="245">
        <v>41.8</v>
      </c>
      <c r="F31" s="246">
        <v>41.8</v>
      </c>
      <c r="G31" s="246">
        <f t="shared" si="1"/>
        <v>41.8</v>
      </c>
      <c r="H31" s="387"/>
      <c r="I31" s="247">
        <v>105</v>
      </c>
      <c r="J31" s="248">
        <v>315</v>
      </c>
      <c r="K31" s="248">
        <v>4389</v>
      </c>
      <c r="L31" s="311">
        <v>4</v>
      </c>
    </row>
    <row r="32" spans="1:12" ht="20.399999999999999" x14ac:dyDescent="0.3">
      <c r="A32" s="244" t="s">
        <v>235</v>
      </c>
      <c r="B32" s="245">
        <v>1</v>
      </c>
      <c r="C32" s="246">
        <v>2.7800000000000002</v>
      </c>
      <c r="D32" s="246">
        <v>2.7800000000000002</v>
      </c>
      <c r="E32" s="245">
        <v>2.7800000000000002</v>
      </c>
      <c r="F32" s="246">
        <v>2.7800000000000002</v>
      </c>
      <c r="G32" s="246">
        <f t="shared" si="1"/>
        <v>2.7800000000000002</v>
      </c>
      <c r="H32" s="387"/>
      <c r="I32" s="247">
        <v>124</v>
      </c>
      <c r="J32" s="248">
        <v>124</v>
      </c>
      <c r="K32" s="248">
        <v>344.72</v>
      </c>
      <c r="L32" s="311">
        <v>1</v>
      </c>
    </row>
    <row r="33" spans="1:14" ht="20.399999999999999" x14ac:dyDescent="0.3">
      <c r="A33" s="244" t="s">
        <v>224</v>
      </c>
      <c r="B33" s="245">
        <v>1</v>
      </c>
      <c r="C33" s="246">
        <v>7.6999999999999993</v>
      </c>
      <c r="D33" s="246">
        <v>7.6999999999999993</v>
      </c>
      <c r="E33" s="246">
        <v>7.6999999999999993</v>
      </c>
      <c r="F33" s="246">
        <v>7.6999999999999993</v>
      </c>
      <c r="G33" s="246">
        <f t="shared" si="1"/>
        <v>7.6999999999999993</v>
      </c>
      <c r="H33" s="387"/>
      <c r="I33" s="247">
        <v>232</v>
      </c>
      <c r="J33" s="248">
        <v>232</v>
      </c>
      <c r="K33" s="248">
        <v>1786.3999999999999</v>
      </c>
      <c r="L33" s="311">
        <v>14</v>
      </c>
    </row>
    <row r="34" spans="1:14" ht="20.399999999999999" x14ac:dyDescent="0.3">
      <c r="A34" s="244" t="s">
        <v>983</v>
      </c>
      <c r="B34" s="245">
        <v>1</v>
      </c>
      <c r="C34" s="246">
        <v>4.2300000000000004</v>
      </c>
      <c r="D34" s="246">
        <v>4.2300000000000004</v>
      </c>
      <c r="E34" s="245">
        <v>4.2300000000000004</v>
      </c>
      <c r="F34" s="246">
        <v>4.2300000000000004</v>
      </c>
      <c r="G34" s="246">
        <f t="shared" si="1"/>
        <v>4.2300000000000004</v>
      </c>
      <c r="H34" s="387"/>
      <c r="I34" s="247">
        <v>100</v>
      </c>
      <c r="J34" s="248">
        <v>100</v>
      </c>
      <c r="K34" s="248">
        <v>423</v>
      </c>
      <c r="L34" s="311">
        <v>1</v>
      </c>
    </row>
    <row r="35" spans="1:14" ht="20.399999999999999" x14ac:dyDescent="0.3">
      <c r="A35" s="249" t="s">
        <v>98</v>
      </c>
      <c r="B35" s="250"/>
      <c r="C35" s="251"/>
      <c r="D35" s="251"/>
      <c r="E35" s="250"/>
      <c r="F35" s="251"/>
      <c r="G35" s="251"/>
      <c r="H35" s="388"/>
      <c r="I35" s="252">
        <f>SUM(I22:I34)</f>
        <v>34073</v>
      </c>
      <c r="J35" s="253">
        <f>SUM(J22:J34)</f>
        <v>35570</v>
      </c>
      <c r="K35" s="253">
        <f>SUM(K22:K34)</f>
        <v>72028.25</v>
      </c>
      <c r="L35" s="254">
        <f>SUM(L22:L34)</f>
        <v>73</v>
      </c>
    </row>
    <row r="36" spans="1:14" s="266" customFormat="1" ht="19.2" x14ac:dyDescent="0.3">
      <c r="A36" s="255" t="s">
        <v>99</v>
      </c>
      <c r="B36" s="256"/>
      <c r="C36" s="257"/>
      <c r="D36" s="257"/>
      <c r="E36" s="256"/>
      <c r="F36" s="257"/>
      <c r="G36" s="257"/>
      <c r="H36" s="257"/>
      <c r="I36" s="256"/>
      <c r="J36" s="258"/>
      <c r="K36" s="258"/>
      <c r="L36" s="312"/>
    </row>
    <row r="37" spans="1:14" s="266" customFormat="1" ht="19.2" x14ac:dyDescent="0.3">
      <c r="A37" s="255" t="s">
        <v>100</v>
      </c>
      <c r="B37" s="256"/>
      <c r="C37" s="257"/>
      <c r="D37" s="257"/>
      <c r="E37" s="256"/>
      <c r="F37" s="257"/>
      <c r="G37" s="257"/>
      <c r="H37" s="257"/>
      <c r="I37" s="256"/>
      <c r="J37" s="258"/>
      <c r="K37" s="258"/>
      <c r="L37" s="312"/>
    </row>
    <row r="38" spans="1:14" ht="24.6" x14ac:dyDescent="0.3">
      <c r="A38" s="267" t="s">
        <v>101</v>
      </c>
      <c r="B38" s="268"/>
      <c r="C38" s="269"/>
      <c r="D38" s="269"/>
      <c r="E38" s="268"/>
      <c r="F38" s="269"/>
      <c r="G38" s="269"/>
      <c r="H38" s="389"/>
      <c r="I38" s="270">
        <f>I16+I35</f>
        <v>715180</v>
      </c>
      <c r="J38" s="271">
        <f>J16+J35</f>
        <v>717109</v>
      </c>
      <c r="K38" s="271">
        <f>K16+K35</f>
        <v>1474518.92</v>
      </c>
      <c r="L38" s="272">
        <f>L16+L35</f>
        <v>130</v>
      </c>
    </row>
    <row r="39" spans="1:14" ht="7.5" customHeight="1" x14ac:dyDescent="0.3">
      <c r="A39" s="273"/>
      <c r="B39" s="274"/>
      <c r="C39" s="275"/>
      <c r="D39" s="275"/>
      <c r="E39" s="274"/>
      <c r="F39" s="275"/>
      <c r="G39" s="275"/>
      <c r="H39" s="275"/>
      <c r="I39" s="276"/>
      <c r="J39" s="277"/>
      <c r="K39" s="277"/>
      <c r="L39" s="278"/>
    </row>
    <row r="40" spans="1:14" s="237" customFormat="1" ht="34.799999999999997" customHeight="1" x14ac:dyDescent="0.3">
      <c r="A40" s="206" t="s">
        <v>980</v>
      </c>
      <c r="B40" s="207"/>
      <c r="C40" s="236"/>
      <c r="D40" s="236"/>
      <c r="E40" s="207"/>
      <c r="F40" s="236"/>
      <c r="G40" s="236"/>
      <c r="H40" s="236"/>
      <c r="I40" s="207"/>
      <c r="J40" s="207"/>
      <c r="K40" s="207"/>
      <c r="L40" s="308"/>
    </row>
    <row r="41" spans="1:14" s="237" customFormat="1" ht="42" customHeight="1" x14ac:dyDescent="0.3">
      <c r="A41" s="208" t="s">
        <v>80</v>
      </c>
      <c r="B41" s="149" t="s">
        <v>81</v>
      </c>
      <c r="C41" s="149" t="s">
        <v>82</v>
      </c>
      <c r="D41" s="149" t="s">
        <v>95</v>
      </c>
      <c r="E41" s="149" t="s">
        <v>84</v>
      </c>
      <c r="F41" s="149" t="s">
        <v>96</v>
      </c>
      <c r="G41" s="149" t="s">
        <v>86</v>
      </c>
      <c r="H41" s="149"/>
      <c r="I41" s="149" t="s">
        <v>87</v>
      </c>
      <c r="J41" s="149" t="s">
        <v>88</v>
      </c>
      <c r="K41" s="149" t="s">
        <v>89</v>
      </c>
      <c r="L41" s="309" t="s">
        <v>90</v>
      </c>
    </row>
    <row r="42" spans="1:14" ht="20.399999999999999" x14ac:dyDescent="0.3">
      <c r="A42" s="244" t="s">
        <v>286</v>
      </c>
      <c r="B42" s="245">
        <v>6000</v>
      </c>
      <c r="C42" s="245">
        <v>8000</v>
      </c>
      <c r="D42" s="245">
        <v>7500</v>
      </c>
      <c r="E42" s="245">
        <v>7500</v>
      </c>
      <c r="F42" s="245">
        <v>8000</v>
      </c>
      <c r="G42" s="245">
        <f>K42/I42</f>
        <v>7700</v>
      </c>
      <c r="H42" s="387"/>
      <c r="I42" s="247">
        <v>4</v>
      </c>
      <c r="J42" s="248">
        <v>24000</v>
      </c>
      <c r="K42" s="248">
        <v>30800</v>
      </c>
      <c r="L42" s="311">
        <v>3</v>
      </c>
      <c r="N42" s="292"/>
    </row>
    <row r="43" spans="1:14" ht="20.399999999999999" x14ac:dyDescent="0.3">
      <c r="A43" s="244" t="s">
        <v>266</v>
      </c>
      <c r="B43" s="245">
        <v>100</v>
      </c>
      <c r="C43" s="245">
        <v>100</v>
      </c>
      <c r="D43" s="245">
        <v>100</v>
      </c>
      <c r="E43" s="245">
        <v>100</v>
      </c>
      <c r="F43" s="245">
        <v>100</v>
      </c>
      <c r="G43" s="245">
        <f t="shared" ref="G43:G45" si="3">K43/I43</f>
        <v>100</v>
      </c>
      <c r="H43" s="387"/>
      <c r="I43" s="247">
        <v>400</v>
      </c>
      <c r="J43" s="248">
        <v>40000</v>
      </c>
      <c r="K43" s="248">
        <f>F43*I43</f>
        <v>40000</v>
      </c>
      <c r="L43" s="311">
        <v>1</v>
      </c>
      <c r="N43" s="292"/>
    </row>
    <row r="44" spans="1:14" ht="20.399999999999999" x14ac:dyDescent="0.3">
      <c r="A44" s="244" t="s">
        <v>549</v>
      </c>
      <c r="B44" s="245">
        <v>1</v>
      </c>
      <c r="C44" s="245">
        <v>1.0497713399999999</v>
      </c>
      <c r="D44" s="245">
        <v>1.0497713399999999</v>
      </c>
      <c r="E44" s="245">
        <v>1.0497713399999999</v>
      </c>
      <c r="F44" s="245">
        <v>1.0497713399999999</v>
      </c>
      <c r="G44" s="245">
        <f t="shared" si="3"/>
        <v>1.0497713333333334</v>
      </c>
      <c r="H44" s="387"/>
      <c r="I44" s="247">
        <v>60000</v>
      </c>
      <c r="J44" s="248">
        <v>60000</v>
      </c>
      <c r="K44" s="248">
        <v>62986.28</v>
      </c>
      <c r="L44" s="311">
        <v>1</v>
      </c>
      <c r="N44" s="292"/>
    </row>
    <row r="45" spans="1:14" ht="20.399999999999999" x14ac:dyDescent="0.3">
      <c r="A45" s="244" t="s">
        <v>371</v>
      </c>
      <c r="B45" s="245">
        <v>100</v>
      </c>
      <c r="C45" s="245">
        <v>105.51954075</v>
      </c>
      <c r="D45" s="245">
        <v>105.48584217</v>
      </c>
      <c r="E45" s="245">
        <v>105.48584217</v>
      </c>
      <c r="F45" s="245">
        <v>105.51954075</v>
      </c>
      <c r="G45" s="245">
        <f t="shared" si="3"/>
        <v>105.50152831858406</v>
      </c>
      <c r="H45" s="387"/>
      <c r="I45" s="247">
        <v>56500</v>
      </c>
      <c r="J45" s="248">
        <v>5650000</v>
      </c>
      <c r="K45" s="248">
        <v>5960836.3499999996</v>
      </c>
      <c r="L45" s="311">
        <v>2</v>
      </c>
      <c r="N45" s="292"/>
    </row>
    <row r="46" spans="1:14" ht="20.399999999999999" x14ac:dyDescent="0.3">
      <c r="A46" s="249" t="s">
        <v>238</v>
      </c>
      <c r="B46" s="250"/>
      <c r="C46" s="251"/>
      <c r="D46" s="251"/>
      <c r="E46" s="250"/>
      <c r="F46" s="251"/>
      <c r="G46" s="251"/>
      <c r="H46" s="388"/>
      <c r="I46" s="252">
        <f>SUM(I42:I45)</f>
        <v>116904</v>
      </c>
      <c r="J46" s="253">
        <f>SUM(J42:J45)</f>
        <v>5774000</v>
      </c>
      <c r="K46" s="253">
        <f>SUM(K42:K45)</f>
        <v>6094622.6299999999</v>
      </c>
      <c r="L46" s="393">
        <f>SUM(L42:L45)</f>
        <v>7</v>
      </c>
      <c r="M46" s="259"/>
      <c r="N46" s="259"/>
    </row>
    <row r="47" spans="1:14" ht="7.5" customHeight="1" x14ac:dyDescent="0.3">
      <c r="A47" s="273"/>
      <c r="B47" s="274"/>
      <c r="C47" s="275"/>
      <c r="D47" s="275"/>
      <c r="E47" s="274"/>
      <c r="F47" s="275"/>
      <c r="G47" s="275"/>
      <c r="H47" s="275"/>
      <c r="I47" s="276"/>
      <c r="J47" s="277"/>
      <c r="K47" s="277"/>
      <c r="L47" s="278"/>
    </row>
    <row r="48" spans="1:14" ht="37.950000000000003" customHeight="1" x14ac:dyDescent="0.3">
      <c r="A48" s="279" t="s">
        <v>102</v>
      </c>
      <c r="B48" s="280"/>
      <c r="C48" s="281"/>
      <c r="D48" s="281"/>
      <c r="E48" s="280"/>
      <c r="F48" s="281"/>
      <c r="G48" s="281"/>
      <c r="H48" s="390"/>
      <c r="I48" s="282">
        <f>I38+I46</f>
        <v>832084</v>
      </c>
      <c r="J48" s="283">
        <f>J38+J46</f>
        <v>6491109</v>
      </c>
      <c r="K48" s="283">
        <f>K38+K46</f>
        <v>7569141.5499999998</v>
      </c>
      <c r="L48" s="284">
        <f>L38+L46</f>
        <v>137</v>
      </c>
    </row>
    <row r="49" spans="1:12" ht="20.399999999999999" x14ac:dyDescent="0.3">
      <c r="A49" s="274"/>
      <c r="B49" s="274"/>
      <c r="C49" s="275"/>
      <c r="D49" s="275"/>
      <c r="E49" s="274"/>
      <c r="F49" s="275"/>
      <c r="G49" s="275"/>
      <c r="H49" s="275"/>
      <c r="I49" s="276"/>
      <c r="J49" s="277"/>
      <c r="K49" s="277"/>
      <c r="L49" s="285"/>
    </row>
    <row r="50" spans="1:12" ht="29.4" customHeight="1" x14ac:dyDescent="0.3">
      <c r="A50" s="470" t="s">
        <v>12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1"/>
      <c r="L50" s="472"/>
    </row>
    <row r="51" spans="1:12" ht="20.399999999999999" x14ac:dyDescent="0.3">
      <c r="A51" s="208" t="s">
        <v>80</v>
      </c>
      <c r="B51" s="149" t="s">
        <v>103</v>
      </c>
      <c r="C51" s="149" t="s">
        <v>104</v>
      </c>
      <c r="D51" s="149" t="s">
        <v>105</v>
      </c>
      <c r="E51" s="149" t="s">
        <v>106</v>
      </c>
      <c r="F51" s="149" t="s">
        <v>107</v>
      </c>
      <c r="G51" s="149" t="s">
        <v>108</v>
      </c>
      <c r="H51" s="149" t="s">
        <v>109</v>
      </c>
      <c r="I51" s="149" t="s">
        <v>110</v>
      </c>
      <c r="J51" s="149" t="s">
        <v>111</v>
      </c>
      <c r="K51" s="149" t="s">
        <v>112</v>
      </c>
      <c r="L51" s="309" t="s">
        <v>90</v>
      </c>
    </row>
    <row r="52" spans="1:12" s="380" customFormat="1" ht="15.6" x14ac:dyDescent="0.3">
      <c r="A52" s="415" t="s">
        <v>122</v>
      </c>
      <c r="B52" s="417"/>
      <c r="C52" s="416"/>
      <c r="D52" s="416"/>
      <c r="E52" s="416"/>
      <c r="F52" s="416"/>
      <c r="G52" s="416"/>
      <c r="H52" s="417"/>
      <c r="I52" s="418"/>
      <c r="J52" s="418"/>
      <c r="K52" s="418"/>
      <c r="L52" s="419"/>
    </row>
    <row r="53" spans="1:12" s="381" customFormat="1" ht="15" x14ac:dyDescent="0.25">
      <c r="A53" s="382" t="s">
        <v>204</v>
      </c>
      <c r="B53" s="426" t="s">
        <v>188</v>
      </c>
      <c r="C53" s="427">
        <v>94.562600000000003</v>
      </c>
      <c r="D53" s="427"/>
      <c r="E53" s="427" t="s">
        <v>554</v>
      </c>
      <c r="F53" s="427">
        <v>6</v>
      </c>
      <c r="G53" s="427">
        <v>6.0073662404938997</v>
      </c>
      <c r="H53" s="426" t="s">
        <v>189</v>
      </c>
      <c r="I53" s="428">
        <v>500000</v>
      </c>
      <c r="J53" s="428">
        <v>500000</v>
      </c>
      <c r="K53" s="428">
        <v>472813.24</v>
      </c>
      <c r="L53" s="383">
        <v>1</v>
      </c>
    </row>
    <row r="54" spans="1:12" s="381" customFormat="1" ht="15" x14ac:dyDescent="0.25">
      <c r="A54" s="382" t="s">
        <v>187</v>
      </c>
      <c r="B54" s="426" t="s">
        <v>188</v>
      </c>
      <c r="C54" s="427">
        <v>97.396000000000001</v>
      </c>
      <c r="D54" s="427"/>
      <c r="E54" s="427" t="s">
        <v>262</v>
      </c>
      <c r="F54" s="427">
        <v>5.5</v>
      </c>
      <c r="G54" s="427">
        <v>5.5777650300795996</v>
      </c>
      <c r="H54" s="426" t="s">
        <v>189</v>
      </c>
      <c r="I54" s="428">
        <v>357057.98</v>
      </c>
      <c r="J54" s="428">
        <v>357057.98</v>
      </c>
      <c r="K54" s="428">
        <v>347760.22</v>
      </c>
      <c r="L54" s="383">
        <v>1</v>
      </c>
    </row>
    <row r="55" spans="1:12" s="381" customFormat="1" ht="15" x14ac:dyDescent="0.25">
      <c r="A55" s="382" t="s">
        <v>187</v>
      </c>
      <c r="B55" s="426" t="s">
        <v>188</v>
      </c>
      <c r="C55" s="427">
        <v>97.774299999999997</v>
      </c>
      <c r="D55" s="427"/>
      <c r="E55" s="427" t="s">
        <v>548</v>
      </c>
      <c r="F55" s="427">
        <v>5.5</v>
      </c>
      <c r="G55" s="427">
        <v>5.5889282840806001</v>
      </c>
      <c r="H55" s="426" t="s">
        <v>189</v>
      </c>
      <c r="I55" s="428">
        <v>27018.400000000001</v>
      </c>
      <c r="J55" s="428">
        <v>27018.400000000001</v>
      </c>
      <c r="K55" s="428">
        <v>26417.05</v>
      </c>
      <c r="L55" s="383">
        <v>1</v>
      </c>
    </row>
    <row r="56" spans="1:12" s="381" customFormat="1" ht="15" x14ac:dyDescent="0.25">
      <c r="A56" s="382" t="s">
        <v>187</v>
      </c>
      <c r="B56" s="426" t="s">
        <v>188</v>
      </c>
      <c r="C56" s="427">
        <v>98.2667</v>
      </c>
      <c r="D56" s="427"/>
      <c r="E56" s="427" t="s">
        <v>555</v>
      </c>
      <c r="F56" s="427">
        <v>5</v>
      </c>
      <c r="G56" s="427">
        <v>5.0812995123554998</v>
      </c>
      <c r="H56" s="426" t="s">
        <v>189</v>
      </c>
      <c r="I56" s="428">
        <v>444977.87</v>
      </c>
      <c r="J56" s="428">
        <v>444977.87</v>
      </c>
      <c r="K56" s="428">
        <v>437265</v>
      </c>
      <c r="L56" s="383">
        <v>1</v>
      </c>
    </row>
    <row r="57" spans="1:12" s="381" customFormat="1" ht="15" x14ac:dyDescent="0.25">
      <c r="A57" s="382" t="s">
        <v>187</v>
      </c>
      <c r="B57" s="426" t="s">
        <v>188</v>
      </c>
      <c r="C57" s="427">
        <v>98.554500000000004</v>
      </c>
      <c r="D57" s="427"/>
      <c r="E57" s="427" t="s">
        <v>441</v>
      </c>
      <c r="F57" s="427">
        <v>5.5</v>
      </c>
      <c r="G57" s="427">
        <v>5.6118682280851004</v>
      </c>
      <c r="H57" s="426" t="s">
        <v>189</v>
      </c>
      <c r="I57" s="428">
        <v>115280.75</v>
      </c>
      <c r="J57" s="428">
        <v>115280.75</v>
      </c>
      <c r="K57" s="428">
        <v>113614.41</v>
      </c>
      <c r="L57" s="383">
        <v>1</v>
      </c>
    </row>
    <row r="58" spans="1:12" s="381" customFormat="1" ht="15" x14ac:dyDescent="0.25">
      <c r="A58" s="382" t="s">
        <v>190</v>
      </c>
      <c r="B58" s="426" t="s">
        <v>188</v>
      </c>
      <c r="C58" s="427">
        <v>93.944500000000005</v>
      </c>
      <c r="D58" s="427"/>
      <c r="E58" s="427" t="s">
        <v>212</v>
      </c>
      <c r="F58" s="427">
        <v>6.5</v>
      </c>
      <c r="G58" s="427">
        <v>6.5017240692204004</v>
      </c>
      <c r="H58" s="426" t="s">
        <v>189</v>
      </c>
      <c r="I58" s="428">
        <v>50143</v>
      </c>
      <c r="J58" s="428">
        <v>50143</v>
      </c>
      <c r="K58" s="428">
        <v>47106.59</v>
      </c>
      <c r="L58" s="383">
        <v>1</v>
      </c>
    </row>
    <row r="59" spans="1:12" s="381" customFormat="1" ht="15" x14ac:dyDescent="0.25">
      <c r="A59" s="382" t="s">
        <v>190</v>
      </c>
      <c r="B59" s="426" t="s">
        <v>188</v>
      </c>
      <c r="C59" s="427">
        <v>95.238100000000003</v>
      </c>
      <c r="D59" s="427"/>
      <c r="E59" s="427" t="s">
        <v>556</v>
      </c>
      <c r="F59" s="427">
        <v>6.25</v>
      </c>
      <c r="G59" s="427">
        <v>6.2885846150490998</v>
      </c>
      <c r="H59" s="426" t="s">
        <v>189</v>
      </c>
      <c r="I59" s="428">
        <v>39900</v>
      </c>
      <c r="J59" s="428">
        <v>39900</v>
      </c>
      <c r="K59" s="428">
        <v>38000</v>
      </c>
      <c r="L59" s="383">
        <v>1</v>
      </c>
    </row>
    <row r="60" spans="1:12" s="381" customFormat="1" ht="15" x14ac:dyDescent="0.25">
      <c r="A60" s="382" t="s">
        <v>190</v>
      </c>
      <c r="B60" s="426" t="s">
        <v>188</v>
      </c>
      <c r="C60" s="427">
        <v>99.149699999999996</v>
      </c>
      <c r="D60" s="427"/>
      <c r="E60" s="427" t="s">
        <v>557</v>
      </c>
      <c r="F60" s="427">
        <v>4.75</v>
      </c>
      <c r="G60" s="427">
        <v>4.8433838147505002</v>
      </c>
      <c r="H60" s="426" t="s">
        <v>189</v>
      </c>
      <c r="I60" s="428">
        <v>38000</v>
      </c>
      <c r="J60" s="428">
        <v>38000</v>
      </c>
      <c r="K60" s="428">
        <v>37676.870000000003</v>
      </c>
      <c r="L60" s="383">
        <v>1</v>
      </c>
    </row>
    <row r="61" spans="1:12" s="381" customFormat="1" ht="15" x14ac:dyDescent="0.25">
      <c r="A61" s="382" t="s">
        <v>192</v>
      </c>
      <c r="B61" s="426" t="s">
        <v>188</v>
      </c>
      <c r="C61" s="427">
        <v>96.305499999999995</v>
      </c>
      <c r="D61" s="427"/>
      <c r="E61" s="427" t="s">
        <v>339</v>
      </c>
      <c r="F61" s="427">
        <v>4.95</v>
      </c>
      <c r="G61" s="427">
        <v>4.9773191757489004</v>
      </c>
      <c r="H61" s="426" t="s">
        <v>189</v>
      </c>
      <c r="I61" s="428">
        <v>169985.5</v>
      </c>
      <c r="J61" s="428">
        <v>169985.5</v>
      </c>
      <c r="K61" s="428">
        <v>163705.35</v>
      </c>
      <c r="L61" s="383">
        <v>1</v>
      </c>
    </row>
    <row r="62" spans="1:12" s="381" customFormat="1" ht="15" x14ac:dyDescent="0.25">
      <c r="A62" s="382" t="s">
        <v>192</v>
      </c>
      <c r="B62" s="426" t="s">
        <v>188</v>
      </c>
      <c r="C62" s="427">
        <v>97.557699999999997</v>
      </c>
      <c r="D62" s="427"/>
      <c r="E62" s="427" t="s">
        <v>262</v>
      </c>
      <c r="F62" s="427">
        <v>5.15</v>
      </c>
      <c r="G62" s="427">
        <v>5.2181803969002001</v>
      </c>
      <c r="H62" s="426" t="s">
        <v>189</v>
      </c>
      <c r="I62" s="428">
        <v>96464.84</v>
      </c>
      <c r="J62" s="428">
        <v>96464.84</v>
      </c>
      <c r="K62" s="428">
        <v>94108.85</v>
      </c>
      <c r="L62" s="383">
        <v>2</v>
      </c>
    </row>
    <row r="63" spans="1:12" s="381" customFormat="1" ht="15" x14ac:dyDescent="0.25">
      <c r="A63" s="382" t="s">
        <v>192</v>
      </c>
      <c r="B63" s="426" t="s">
        <v>188</v>
      </c>
      <c r="C63" s="427">
        <v>98.054299999999998</v>
      </c>
      <c r="D63" s="427"/>
      <c r="E63" s="427" t="s">
        <v>374</v>
      </c>
      <c r="F63" s="427">
        <v>4.55</v>
      </c>
      <c r="G63" s="427">
        <v>4.6084822725604004</v>
      </c>
      <c r="H63" s="426" t="s">
        <v>189</v>
      </c>
      <c r="I63" s="428">
        <v>86253.84</v>
      </c>
      <c r="J63" s="428">
        <v>86253.84</v>
      </c>
      <c r="K63" s="428">
        <v>84575.6</v>
      </c>
      <c r="L63" s="383">
        <v>2</v>
      </c>
    </row>
    <row r="64" spans="1:12" s="381" customFormat="1" ht="15" x14ac:dyDescent="0.25">
      <c r="A64" s="382" t="s">
        <v>192</v>
      </c>
      <c r="B64" s="426" t="s">
        <v>188</v>
      </c>
      <c r="C64" s="427">
        <v>98.670699999999997</v>
      </c>
      <c r="D64" s="427"/>
      <c r="E64" s="427" t="s">
        <v>245</v>
      </c>
      <c r="F64" s="427">
        <v>5</v>
      </c>
      <c r="G64" s="427">
        <v>5.0920229313942</v>
      </c>
      <c r="H64" s="426" t="s">
        <v>189</v>
      </c>
      <c r="I64" s="428">
        <v>105000</v>
      </c>
      <c r="J64" s="428">
        <v>105000</v>
      </c>
      <c r="K64" s="428">
        <v>103604.22</v>
      </c>
      <c r="L64" s="383">
        <v>1</v>
      </c>
    </row>
    <row r="65" spans="1:12" s="381" customFormat="1" ht="15" x14ac:dyDescent="0.25">
      <c r="A65" s="382" t="s">
        <v>192</v>
      </c>
      <c r="B65" s="426" t="s">
        <v>188</v>
      </c>
      <c r="C65" s="427">
        <v>98.833200000000005</v>
      </c>
      <c r="D65" s="427"/>
      <c r="E65" s="427" t="s">
        <v>349</v>
      </c>
      <c r="F65" s="427">
        <v>5</v>
      </c>
      <c r="G65" s="427">
        <v>5.0963290991586998</v>
      </c>
      <c r="H65" s="426" t="s">
        <v>189</v>
      </c>
      <c r="I65" s="428">
        <v>105437.46</v>
      </c>
      <c r="J65" s="428">
        <v>105437.46</v>
      </c>
      <c r="K65" s="428">
        <v>104207.24</v>
      </c>
      <c r="L65" s="383">
        <v>1</v>
      </c>
    </row>
    <row r="66" spans="1:12" s="381" customFormat="1" ht="15" x14ac:dyDescent="0.25">
      <c r="A66" s="382" t="s">
        <v>192</v>
      </c>
      <c r="B66" s="426" t="s">
        <v>188</v>
      </c>
      <c r="C66" s="427">
        <v>99.218699999999998</v>
      </c>
      <c r="D66" s="427"/>
      <c r="E66" s="427" t="s">
        <v>217</v>
      </c>
      <c r="F66" s="427">
        <v>4.5</v>
      </c>
      <c r="G66" s="427">
        <v>4.5843500435577997</v>
      </c>
      <c r="H66" s="426" t="s">
        <v>189</v>
      </c>
      <c r="I66" s="428">
        <v>50000</v>
      </c>
      <c r="J66" s="428">
        <v>50000</v>
      </c>
      <c r="K66" s="428">
        <v>49609.33</v>
      </c>
      <c r="L66" s="383">
        <v>1</v>
      </c>
    </row>
    <row r="67" spans="1:12" s="381" customFormat="1" ht="15" x14ac:dyDescent="0.25">
      <c r="A67" s="382" t="s">
        <v>192</v>
      </c>
      <c r="B67" s="426" t="s">
        <v>188</v>
      </c>
      <c r="C67" s="427">
        <v>99.456299999999999</v>
      </c>
      <c r="D67" s="427"/>
      <c r="E67" s="427" t="s">
        <v>362</v>
      </c>
      <c r="F67" s="427">
        <v>4.8</v>
      </c>
      <c r="G67" s="427">
        <v>4.9033512712842997</v>
      </c>
      <c r="H67" s="426" t="s">
        <v>189</v>
      </c>
      <c r="I67" s="428">
        <v>65988.960000000006</v>
      </c>
      <c r="J67" s="428">
        <v>65988.960000000006</v>
      </c>
      <c r="K67" s="428">
        <v>65630.179999999993</v>
      </c>
      <c r="L67" s="383">
        <v>1</v>
      </c>
    </row>
    <row r="68" spans="1:12" s="381" customFormat="1" ht="15.6" x14ac:dyDescent="0.3">
      <c r="A68" s="384" t="s">
        <v>194</v>
      </c>
      <c r="B68" s="429" t="s">
        <v>194</v>
      </c>
      <c r="C68" s="430" t="s">
        <v>194</v>
      </c>
      <c r="D68" s="430" t="s">
        <v>194</v>
      </c>
      <c r="E68" s="430" t="s">
        <v>194</v>
      </c>
      <c r="F68" s="430" t="s">
        <v>194</v>
      </c>
      <c r="G68" s="430" t="s">
        <v>194</v>
      </c>
      <c r="H68" s="429" t="s">
        <v>194</v>
      </c>
      <c r="I68" s="431">
        <v>2251508.6</v>
      </c>
      <c r="J68" s="431">
        <v>2251508.6</v>
      </c>
      <c r="K68" s="431">
        <v>2186094.15</v>
      </c>
      <c r="L68" s="385">
        <v>17</v>
      </c>
    </row>
    <row r="69" spans="1:12" s="381" customFormat="1" ht="15.6" x14ac:dyDescent="0.3">
      <c r="A69" s="384" t="s">
        <v>375</v>
      </c>
      <c r="B69" s="429"/>
      <c r="C69" s="430"/>
      <c r="D69" s="430"/>
      <c r="E69" s="430"/>
      <c r="F69" s="430"/>
      <c r="G69" s="430"/>
      <c r="H69" s="429"/>
      <c r="I69" s="431"/>
      <c r="J69" s="431"/>
      <c r="K69" s="431"/>
      <c r="L69" s="385"/>
    </row>
    <row r="70" spans="1:12" s="381" customFormat="1" ht="15" x14ac:dyDescent="0.25">
      <c r="A70" s="382" t="s">
        <v>195</v>
      </c>
      <c r="B70" s="426" t="s">
        <v>188</v>
      </c>
      <c r="C70" s="427">
        <v>99.162000000000006</v>
      </c>
      <c r="D70" s="427">
        <v>7.1295000000000002</v>
      </c>
      <c r="E70" s="427" t="s">
        <v>558</v>
      </c>
      <c r="F70" s="427">
        <v>8.5996000000000006</v>
      </c>
      <c r="G70" s="427">
        <v>8.7844828003999993</v>
      </c>
      <c r="H70" s="426" t="s">
        <v>196</v>
      </c>
      <c r="I70" s="428">
        <v>80356.710000000006</v>
      </c>
      <c r="J70" s="428">
        <v>80356.710000000006</v>
      </c>
      <c r="K70" s="428">
        <v>79683.34</v>
      </c>
      <c r="L70" s="383">
        <v>1</v>
      </c>
    </row>
    <row r="71" spans="1:12" s="381" customFormat="1" ht="15" x14ac:dyDescent="0.25">
      <c r="A71" s="382" t="s">
        <v>195</v>
      </c>
      <c r="B71" s="426" t="s">
        <v>188</v>
      </c>
      <c r="C71" s="427">
        <v>100.85850000000001</v>
      </c>
      <c r="D71" s="427">
        <v>7.1295000000000002</v>
      </c>
      <c r="E71" s="427" t="s">
        <v>559</v>
      </c>
      <c r="F71" s="427">
        <v>5.5</v>
      </c>
      <c r="G71" s="427">
        <v>5.5756249999999996</v>
      </c>
      <c r="H71" s="426" t="s">
        <v>196</v>
      </c>
      <c r="I71" s="428">
        <v>3849311.84</v>
      </c>
      <c r="J71" s="428">
        <v>3849311.84</v>
      </c>
      <c r="K71" s="428">
        <v>3882356.71</v>
      </c>
      <c r="L71" s="383">
        <v>3</v>
      </c>
    </row>
    <row r="72" spans="1:12" s="381" customFormat="1" ht="15.6" x14ac:dyDescent="0.3">
      <c r="A72" s="384" t="s">
        <v>194</v>
      </c>
      <c r="B72" s="429" t="s">
        <v>194</v>
      </c>
      <c r="C72" s="430" t="s">
        <v>194</v>
      </c>
      <c r="D72" s="430" t="s">
        <v>194</v>
      </c>
      <c r="E72" s="430" t="s">
        <v>194</v>
      </c>
      <c r="F72" s="430" t="s">
        <v>194</v>
      </c>
      <c r="G72" s="430" t="s">
        <v>194</v>
      </c>
      <c r="H72" s="429" t="s">
        <v>194</v>
      </c>
      <c r="I72" s="431">
        <v>3929668.55</v>
      </c>
      <c r="J72" s="431">
        <v>3929668.55</v>
      </c>
      <c r="K72" s="431">
        <v>3962040.05</v>
      </c>
      <c r="L72" s="385">
        <v>4</v>
      </c>
    </row>
    <row r="73" spans="1:12" s="381" customFormat="1" ht="15.6" x14ac:dyDescent="0.3">
      <c r="A73" s="384" t="s">
        <v>113</v>
      </c>
      <c r="B73" s="429"/>
      <c r="C73" s="430"/>
      <c r="D73" s="430"/>
      <c r="E73" s="430"/>
      <c r="F73" s="430"/>
      <c r="G73" s="430"/>
      <c r="H73" s="429"/>
      <c r="I73" s="431"/>
      <c r="J73" s="431"/>
      <c r="K73" s="431"/>
      <c r="L73" s="385"/>
    </row>
    <row r="74" spans="1:12" s="381" customFormat="1" ht="15" x14ac:dyDescent="0.25">
      <c r="A74" s="382" t="s">
        <v>195</v>
      </c>
      <c r="B74" s="426" t="s">
        <v>188</v>
      </c>
      <c r="C74" s="427">
        <v>88.2</v>
      </c>
      <c r="D74" s="427">
        <v>5.64</v>
      </c>
      <c r="E74" s="427" t="s">
        <v>560</v>
      </c>
      <c r="F74" s="427">
        <v>9.6281578921367998</v>
      </c>
      <c r="G74" s="427">
        <v>10.064610626997499</v>
      </c>
      <c r="H74" s="426" t="s">
        <v>196</v>
      </c>
      <c r="I74" s="428">
        <v>27800</v>
      </c>
      <c r="J74" s="428">
        <v>27800</v>
      </c>
      <c r="K74" s="428">
        <v>24519.599999999999</v>
      </c>
      <c r="L74" s="383">
        <v>1</v>
      </c>
    </row>
    <row r="75" spans="1:12" s="381" customFormat="1" ht="15" x14ac:dyDescent="0.25">
      <c r="A75" s="382" t="s">
        <v>195</v>
      </c>
      <c r="B75" s="426" t="s">
        <v>188</v>
      </c>
      <c r="C75" s="427">
        <v>90.196799999999996</v>
      </c>
      <c r="D75" s="427">
        <v>5.64</v>
      </c>
      <c r="E75" s="427" t="s">
        <v>561</v>
      </c>
      <c r="F75" s="427">
        <v>9</v>
      </c>
      <c r="G75" s="427">
        <v>9.3806897670982998</v>
      </c>
      <c r="H75" s="426" t="s">
        <v>196</v>
      </c>
      <c r="I75" s="428">
        <v>7000</v>
      </c>
      <c r="J75" s="428">
        <v>7000</v>
      </c>
      <c r="K75" s="428">
        <v>6313.78</v>
      </c>
      <c r="L75" s="383">
        <v>2</v>
      </c>
    </row>
    <row r="76" spans="1:12" s="381" customFormat="1" ht="15" x14ac:dyDescent="0.25">
      <c r="A76" s="382" t="s">
        <v>195</v>
      </c>
      <c r="B76" s="426" t="s">
        <v>188</v>
      </c>
      <c r="C76" s="427">
        <v>91.087199999999996</v>
      </c>
      <c r="D76" s="427">
        <v>5.64</v>
      </c>
      <c r="E76" s="427" t="s">
        <v>562</v>
      </c>
      <c r="F76" s="427">
        <v>8.75</v>
      </c>
      <c r="G76" s="427">
        <v>9.1095821332897007</v>
      </c>
      <c r="H76" s="426" t="s">
        <v>196</v>
      </c>
      <c r="I76" s="428">
        <v>3420</v>
      </c>
      <c r="J76" s="428">
        <v>3420</v>
      </c>
      <c r="K76" s="428">
        <v>3115.18</v>
      </c>
      <c r="L76" s="383">
        <v>1</v>
      </c>
    </row>
    <row r="77" spans="1:12" s="381" customFormat="1" ht="15" x14ac:dyDescent="0.25">
      <c r="A77" s="382" t="s">
        <v>195</v>
      </c>
      <c r="B77" s="426" t="s">
        <v>188</v>
      </c>
      <c r="C77" s="427">
        <v>91.249300000000005</v>
      </c>
      <c r="D77" s="427">
        <v>5.64</v>
      </c>
      <c r="E77" s="427" t="s">
        <v>563</v>
      </c>
      <c r="F77" s="427">
        <v>8.51</v>
      </c>
      <c r="G77" s="427">
        <v>8.8498984380774992</v>
      </c>
      <c r="H77" s="426" t="s">
        <v>196</v>
      </c>
      <c r="I77" s="428">
        <v>53100</v>
      </c>
      <c r="J77" s="428">
        <v>53100</v>
      </c>
      <c r="K77" s="428">
        <v>48453.39</v>
      </c>
      <c r="L77" s="383">
        <v>1</v>
      </c>
    </row>
    <row r="78" spans="1:12" s="381" customFormat="1" ht="15" x14ac:dyDescent="0.25">
      <c r="A78" s="382" t="s">
        <v>195</v>
      </c>
      <c r="B78" s="426" t="s">
        <v>188</v>
      </c>
      <c r="C78" s="427">
        <v>97.7</v>
      </c>
      <c r="D78" s="427">
        <v>5.07</v>
      </c>
      <c r="E78" s="427" t="s">
        <v>564</v>
      </c>
      <c r="F78" s="427">
        <v>7.9873000000000003</v>
      </c>
      <c r="G78" s="427">
        <v>8.2862884637343992</v>
      </c>
      <c r="H78" s="426" t="s">
        <v>196</v>
      </c>
      <c r="I78" s="428">
        <v>51772.5</v>
      </c>
      <c r="J78" s="428">
        <v>51772.5</v>
      </c>
      <c r="K78" s="428">
        <v>50581.73</v>
      </c>
      <c r="L78" s="383">
        <v>1</v>
      </c>
    </row>
    <row r="79" spans="1:12" s="381" customFormat="1" ht="15" x14ac:dyDescent="0.25">
      <c r="A79" s="382" t="s">
        <v>195</v>
      </c>
      <c r="B79" s="426" t="s">
        <v>188</v>
      </c>
      <c r="C79" s="427">
        <v>97.700100000000006</v>
      </c>
      <c r="D79" s="427">
        <v>5.07</v>
      </c>
      <c r="E79" s="427" t="s">
        <v>564</v>
      </c>
      <c r="F79" s="427">
        <v>7.9871999999999996</v>
      </c>
      <c r="G79" s="427">
        <v>8.2861808934917001</v>
      </c>
      <c r="H79" s="426" t="s">
        <v>196</v>
      </c>
      <c r="I79" s="428">
        <v>51182.5</v>
      </c>
      <c r="J79" s="428">
        <v>51182.5</v>
      </c>
      <c r="K79" s="428">
        <v>50005.34</v>
      </c>
      <c r="L79" s="383">
        <v>1</v>
      </c>
    </row>
    <row r="80" spans="1:12" s="381" customFormat="1" ht="15.6" x14ac:dyDescent="0.3">
      <c r="A80" s="384" t="s">
        <v>194</v>
      </c>
      <c r="B80" s="429" t="s">
        <v>194</v>
      </c>
      <c r="C80" s="430" t="s">
        <v>194</v>
      </c>
      <c r="D80" s="430" t="s">
        <v>194</v>
      </c>
      <c r="E80" s="430" t="s">
        <v>194</v>
      </c>
      <c r="F80" s="430" t="s">
        <v>194</v>
      </c>
      <c r="G80" s="430" t="s">
        <v>194</v>
      </c>
      <c r="H80" s="429" t="s">
        <v>194</v>
      </c>
      <c r="I80" s="431">
        <v>194275</v>
      </c>
      <c r="J80" s="431">
        <v>194275</v>
      </c>
      <c r="K80" s="431">
        <v>182989.02</v>
      </c>
      <c r="L80" s="385">
        <v>7</v>
      </c>
    </row>
    <row r="81" spans="1:12" s="381" customFormat="1" ht="15.6" x14ac:dyDescent="0.3">
      <c r="A81" s="384" t="s">
        <v>288</v>
      </c>
      <c r="B81" s="429"/>
      <c r="C81" s="430"/>
      <c r="D81" s="430"/>
      <c r="E81" s="430"/>
      <c r="F81" s="430"/>
      <c r="G81" s="430"/>
      <c r="H81" s="429"/>
      <c r="I81" s="431"/>
      <c r="J81" s="431"/>
      <c r="K81" s="431"/>
      <c r="L81" s="385"/>
    </row>
    <row r="82" spans="1:12" s="381" customFormat="1" ht="15" x14ac:dyDescent="0.25">
      <c r="A82" s="382" t="s">
        <v>195</v>
      </c>
      <c r="B82" s="426" t="s">
        <v>188</v>
      </c>
      <c r="C82" s="427">
        <v>96.4054</v>
      </c>
      <c r="D82" s="427">
        <v>7.1295000000000002</v>
      </c>
      <c r="E82" s="427" t="s">
        <v>427</v>
      </c>
      <c r="F82" s="427">
        <v>9.5</v>
      </c>
      <c r="G82" s="427">
        <v>9.7256250000000009</v>
      </c>
      <c r="H82" s="426" t="s">
        <v>196</v>
      </c>
      <c r="I82" s="428">
        <v>3419600</v>
      </c>
      <c r="J82" s="428">
        <v>3419600</v>
      </c>
      <c r="K82" s="428">
        <v>3296679.88</v>
      </c>
      <c r="L82" s="383">
        <v>3</v>
      </c>
    </row>
    <row r="83" spans="1:12" s="381" customFormat="1" ht="15" x14ac:dyDescent="0.25">
      <c r="A83" s="382" t="s">
        <v>195</v>
      </c>
      <c r="B83" s="426" t="s">
        <v>188</v>
      </c>
      <c r="C83" s="427">
        <v>96.428100000000001</v>
      </c>
      <c r="D83" s="427">
        <v>7.1295000000000002</v>
      </c>
      <c r="E83" s="427" t="s">
        <v>565</v>
      </c>
      <c r="F83" s="427">
        <v>9.5</v>
      </c>
      <c r="G83" s="427">
        <v>9.7256250000000009</v>
      </c>
      <c r="H83" s="426" t="s">
        <v>196</v>
      </c>
      <c r="I83" s="428">
        <v>4322285</v>
      </c>
      <c r="J83" s="428">
        <v>4322285</v>
      </c>
      <c r="K83" s="428">
        <v>4167898.54</v>
      </c>
      <c r="L83" s="383">
        <v>2</v>
      </c>
    </row>
    <row r="84" spans="1:12" s="381" customFormat="1" ht="15" x14ac:dyDescent="0.25">
      <c r="A84" s="382" t="s">
        <v>195</v>
      </c>
      <c r="B84" s="426" t="s">
        <v>188</v>
      </c>
      <c r="C84" s="427">
        <v>96.433800000000005</v>
      </c>
      <c r="D84" s="427">
        <v>7.1295000000000002</v>
      </c>
      <c r="E84" s="427" t="s">
        <v>457</v>
      </c>
      <c r="F84" s="427">
        <v>9.5</v>
      </c>
      <c r="G84" s="427">
        <v>9.7256250000000009</v>
      </c>
      <c r="H84" s="426" t="s">
        <v>196</v>
      </c>
      <c r="I84" s="428">
        <v>2767514</v>
      </c>
      <c r="J84" s="428">
        <v>2767514</v>
      </c>
      <c r="K84" s="428">
        <v>2668819.5</v>
      </c>
      <c r="L84" s="383">
        <v>2</v>
      </c>
    </row>
    <row r="85" spans="1:12" s="381" customFormat="1" ht="15" x14ac:dyDescent="0.25">
      <c r="A85" s="382" t="s">
        <v>195</v>
      </c>
      <c r="B85" s="426" t="s">
        <v>188</v>
      </c>
      <c r="C85" s="427">
        <v>96.439499999999995</v>
      </c>
      <c r="D85" s="427">
        <v>7.1295000000000002</v>
      </c>
      <c r="E85" s="427" t="s">
        <v>566</v>
      </c>
      <c r="F85" s="427">
        <v>9.5</v>
      </c>
      <c r="G85" s="427">
        <v>9.7256250000000009</v>
      </c>
      <c r="H85" s="426" t="s">
        <v>196</v>
      </c>
      <c r="I85" s="428">
        <v>1342510</v>
      </c>
      <c r="J85" s="428">
        <v>1342510</v>
      </c>
      <c r="K85" s="428">
        <v>1294710.2</v>
      </c>
      <c r="L85" s="383">
        <v>3</v>
      </c>
    </row>
    <row r="86" spans="1:12" s="381" customFormat="1" ht="15" x14ac:dyDescent="0.25">
      <c r="A86" s="382" t="s">
        <v>195</v>
      </c>
      <c r="B86" s="426" t="s">
        <v>188</v>
      </c>
      <c r="C86" s="427">
        <v>96.4452</v>
      </c>
      <c r="D86" s="427">
        <v>7.1295000000000002</v>
      </c>
      <c r="E86" s="427" t="s">
        <v>567</v>
      </c>
      <c r="F86" s="427">
        <v>9.5</v>
      </c>
      <c r="G86" s="427">
        <v>9.7256250000000009</v>
      </c>
      <c r="H86" s="426" t="s">
        <v>196</v>
      </c>
      <c r="I86" s="428">
        <v>1148091</v>
      </c>
      <c r="J86" s="428">
        <v>1148091</v>
      </c>
      <c r="K86" s="428">
        <v>1107278.97</v>
      </c>
      <c r="L86" s="383">
        <v>1</v>
      </c>
    </row>
    <row r="87" spans="1:12" s="381" customFormat="1" ht="15" x14ac:dyDescent="0.25">
      <c r="A87" s="382" t="s">
        <v>195</v>
      </c>
      <c r="B87" s="426" t="s">
        <v>188</v>
      </c>
      <c r="C87" s="427">
        <v>96.514200000000002</v>
      </c>
      <c r="D87" s="427">
        <v>7.1295000000000002</v>
      </c>
      <c r="E87" s="427" t="s">
        <v>568</v>
      </c>
      <c r="F87" s="427">
        <v>9.5</v>
      </c>
      <c r="G87" s="427">
        <v>9.7256250000000009</v>
      </c>
      <c r="H87" s="426" t="s">
        <v>196</v>
      </c>
      <c r="I87" s="428">
        <v>6191520</v>
      </c>
      <c r="J87" s="428">
        <v>6191520</v>
      </c>
      <c r="K87" s="428">
        <v>5975696.6100000003</v>
      </c>
      <c r="L87" s="383">
        <v>1</v>
      </c>
    </row>
    <row r="88" spans="1:12" s="381" customFormat="1" ht="15" x14ac:dyDescent="0.25">
      <c r="A88" s="382" t="s">
        <v>195</v>
      </c>
      <c r="B88" s="426" t="s">
        <v>188</v>
      </c>
      <c r="C88" s="427">
        <v>96.52</v>
      </c>
      <c r="D88" s="427">
        <v>7.1295000000000002</v>
      </c>
      <c r="E88" s="427" t="s">
        <v>429</v>
      </c>
      <c r="F88" s="427">
        <v>9.5</v>
      </c>
      <c r="G88" s="427">
        <v>9.7256250000000009</v>
      </c>
      <c r="H88" s="426" t="s">
        <v>196</v>
      </c>
      <c r="I88" s="428">
        <v>6320468</v>
      </c>
      <c r="J88" s="428">
        <v>6320468</v>
      </c>
      <c r="K88" s="428">
        <v>6100515.8099999996</v>
      </c>
      <c r="L88" s="383">
        <v>1</v>
      </c>
    </row>
    <row r="89" spans="1:12" s="381" customFormat="1" ht="15" x14ac:dyDescent="0.25">
      <c r="A89" s="382" t="s">
        <v>195</v>
      </c>
      <c r="B89" s="426" t="s">
        <v>188</v>
      </c>
      <c r="C89" s="427">
        <v>96.525800000000004</v>
      </c>
      <c r="D89" s="427">
        <v>7.1295000000000002</v>
      </c>
      <c r="E89" s="427" t="s">
        <v>430</v>
      </c>
      <c r="F89" s="427">
        <v>9.5</v>
      </c>
      <c r="G89" s="427">
        <v>9.7256250000000009</v>
      </c>
      <c r="H89" s="426" t="s">
        <v>196</v>
      </c>
      <c r="I89" s="428">
        <v>767953.42</v>
      </c>
      <c r="J89" s="428">
        <v>767953.42</v>
      </c>
      <c r="K89" s="428">
        <v>741273.18</v>
      </c>
      <c r="L89" s="383">
        <v>1</v>
      </c>
    </row>
    <row r="90" spans="1:12" s="381" customFormat="1" ht="15" x14ac:dyDescent="0.25">
      <c r="A90" s="382" t="s">
        <v>195</v>
      </c>
      <c r="B90" s="426" t="s">
        <v>188</v>
      </c>
      <c r="C90" s="427">
        <v>98.518799999999999</v>
      </c>
      <c r="D90" s="427">
        <v>7.1295000000000002</v>
      </c>
      <c r="E90" s="427" t="s">
        <v>569</v>
      </c>
      <c r="F90" s="427">
        <v>8.1</v>
      </c>
      <c r="G90" s="427">
        <v>8.2640249999999007</v>
      </c>
      <c r="H90" s="426" t="s">
        <v>196</v>
      </c>
      <c r="I90" s="428">
        <v>10000000</v>
      </c>
      <c r="J90" s="428">
        <v>10000000</v>
      </c>
      <c r="K90" s="428">
        <v>9851879.4700000007</v>
      </c>
      <c r="L90" s="383">
        <v>2</v>
      </c>
    </row>
    <row r="91" spans="1:12" s="381" customFormat="1" ht="15" x14ac:dyDescent="0.25">
      <c r="A91" s="382" t="s">
        <v>195</v>
      </c>
      <c r="B91" s="426" t="s">
        <v>188</v>
      </c>
      <c r="C91" s="427">
        <v>98.653099999999995</v>
      </c>
      <c r="D91" s="427">
        <v>7.1295000000000002</v>
      </c>
      <c r="E91" s="427" t="s">
        <v>389</v>
      </c>
      <c r="F91" s="427">
        <v>8</v>
      </c>
      <c r="G91" s="427">
        <v>8.16</v>
      </c>
      <c r="H91" s="426" t="s">
        <v>196</v>
      </c>
      <c r="I91" s="428">
        <v>1000000</v>
      </c>
      <c r="J91" s="428">
        <v>1000000</v>
      </c>
      <c r="K91" s="428">
        <v>986531.42</v>
      </c>
      <c r="L91" s="383">
        <v>1</v>
      </c>
    </row>
    <row r="92" spans="1:12" s="381" customFormat="1" ht="15" x14ac:dyDescent="0.25">
      <c r="A92" s="382" t="s">
        <v>195</v>
      </c>
      <c r="B92" s="426" t="s">
        <v>188</v>
      </c>
      <c r="C92" s="427">
        <v>98.664299999999997</v>
      </c>
      <c r="D92" s="427">
        <v>7.1295000000000002</v>
      </c>
      <c r="E92" s="427" t="s">
        <v>566</v>
      </c>
      <c r="F92" s="427">
        <v>8</v>
      </c>
      <c r="G92" s="427">
        <v>8.16</v>
      </c>
      <c r="H92" s="426" t="s">
        <v>196</v>
      </c>
      <c r="I92" s="428">
        <v>1777760</v>
      </c>
      <c r="J92" s="428">
        <v>1777760</v>
      </c>
      <c r="K92" s="428">
        <v>1754013.95</v>
      </c>
      <c r="L92" s="383">
        <v>2</v>
      </c>
    </row>
    <row r="93" spans="1:12" s="381" customFormat="1" ht="15" x14ac:dyDescent="0.25">
      <c r="A93" s="382" t="s">
        <v>195</v>
      </c>
      <c r="B93" s="426" t="s">
        <v>188</v>
      </c>
      <c r="C93" s="427">
        <v>98.666499999999999</v>
      </c>
      <c r="D93" s="427">
        <v>7.1295000000000002</v>
      </c>
      <c r="E93" s="427" t="s">
        <v>567</v>
      </c>
      <c r="F93" s="427">
        <v>8</v>
      </c>
      <c r="G93" s="427">
        <v>8.16</v>
      </c>
      <c r="H93" s="426" t="s">
        <v>196</v>
      </c>
      <c r="I93" s="428">
        <v>222240</v>
      </c>
      <c r="J93" s="428">
        <v>222240</v>
      </c>
      <c r="K93" s="428">
        <v>219276.45</v>
      </c>
      <c r="L93" s="383">
        <v>1</v>
      </c>
    </row>
    <row r="94" spans="1:12" s="381" customFormat="1" ht="15" x14ac:dyDescent="0.25">
      <c r="A94" s="382" t="s">
        <v>195</v>
      </c>
      <c r="B94" s="426" t="s">
        <v>188</v>
      </c>
      <c r="C94" s="427">
        <v>98.696100000000001</v>
      </c>
      <c r="D94" s="427">
        <v>7.1295000000000002</v>
      </c>
      <c r="E94" s="427" t="s">
        <v>429</v>
      </c>
      <c r="F94" s="427">
        <v>8</v>
      </c>
      <c r="G94" s="427">
        <v>8.16</v>
      </c>
      <c r="H94" s="426" t="s">
        <v>196</v>
      </c>
      <c r="I94" s="428">
        <v>6191520</v>
      </c>
      <c r="J94" s="428">
        <v>6191520</v>
      </c>
      <c r="K94" s="428">
        <v>6110787</v>
      </c>
      <c r="L94" s="383">
        <v>1</v>
      </c>
    </row>
    <row r="95" spans="1:12" s="381" customFormat="1" ht="15.6" x14ac:dyDescent="0.3">
      <c r="A95" s="384" t="s">
        <v>194</v>
      </c>
      <c r="B95" s="429" t="s">
        <v>194</v>
      </c>
      <c r="C95" s="430" t="s">
        <v>194</v>
      </c>
      <c r="D95" s="430" t="s">
        <v>194</v>
      </c>
      <c r="E95" s="430" t="s">
        <v>194</v>
      </c>
      <c r="F95" s="430" t="s">
        <v>194</v>
      </c>
      <c r="G95" s="430" t="s">
        <v>194</v>
      </c>
      <c r="H95" s="429" t="s">
        <v>194</v>
      </c>
      <c r="I95" s="431">
        <v>45471461.420000002</v>
      </c>
      <c r="J95" s="431">
        <v>45471461.420000002</v>
      </c>
      <c r="K95" s="431">
        <v>44275360.979999997</v>
      </c>
      <c r="L95" s="385">
        <v>21</v>
      </c>
    </row>
    <row r="96" spans="1:12" s="381" customFormat="1" ht="15.6" x14ac:dyDescent="0.3">
      <c r="A96" s="384" t="s">
        <v>114</v>
      </c>
      <c r="B96" s="429"/>
      <c r="C96" s="430"/>
      <c r="D96" s="430"/>
      <c r="E96" s="430"/>
      <c r="F96" s="430"/>
      <c r="G96" s="430"/>
      <c r="H96" s="429"/>
      <c r="I96" s="431"/>
      <c r="J96" s="431"/>
      <c r="K96" s="431"/>
      <c r="L96" s="385"/>
    </row>
    <row r="97" spans="1:12" s="381" customFormat="1" ht="15" x14ac:dyDescent="0.25">
      <c r="A97" s="382" t="s">
        <v>195</v>
      </c>
      <c r="B97" s="426" t="s">
        <v>188</v>
      </c>
      <c r="C97" s="427">
        <v>86.732600000000005</v>
      </c>
      <c r="D97" s="427">
        <v>6.21</v>
      </c>
      <c r="E97" s="427" t="s">
        <v>570</v>
      </c>
      <c r="F97" s="427">
        <v>9.5</v>
      </c>
      <c r="G97" s="427">
        <v>9.9247584081007005</v>
      </c>
      <c r="H97" s="426" t="s">
        <v>196</v>
      </c>
      <c r="I97" s="428">
        <v>3680</v>
      </c>
      <c r="J97" s="428">
        <v>3680</v>
      </c>
      <c r="K97" s="428">
        <v>3191.76</v>
      </c>
      <c r="L97" s="383">
        <v>1</v>
      </c>
    </row>
    <row r="98" spans="1:12" s="381" customFormat="1" ht="15" x14ac:dyDescent="0.25">
      <c r="A98" s="382" t="s">
        <v>195</v>
      </c>
      <c r="B98" s="426" t="s">
        <v>188</v>
      </c>
      <c r="C98" s="427">
        <v>87.909300000000002</v>
      </c>
      <c r="D98" s="427">
        <v>5.64</v>
      </c>
      <c r="E98" s="427" t="s">
        <v>415</v>
      </c>
      <c r="F98" s="427">
        <v>9.5</v>
      </c>
      <c r="G98" s="427">
        <v>9.9247584081007005</v>
      </c>
      <c r="H98" s="426" t="s">
        <v>196</v>
      </c>
      <c r="I98" s="428">
        <v>53100</v>
      </c>
      <c r="J98" s="428">
        <v>53100</v>
      </c>
      <c r="K98" s="428">
        <v>46679.86</v>
      </c>
      <c r="L98" s="383">
        <v>1</v>
      </c>
    </row>
    <row r="99" spans="1:12" s="381" customFormat="1" ht="15" x14ac:dyDescent="0.25">
      <c r="A99" s="382" t="s">
        <v>195</v>
      </c>
      <c r="B99" s="426" t="s">
        <v>188</v>
      </c>
      <c r="C99" s="427">
        <v>87.916799999999995</v>
      </c>
      <c r="D99" s="427">
        <v>5.64</v>
      </c>
      <c r="E99" s="427" t="s">
        <v>571</v>
      </c>
      <c r="F99" s="427">
        <v>9.5</v>
      </c>
      <c r="G99" s="427">
        <v>9.9247584081007005</v>
      </c>
      <c r="H99" s="426" t="s">
        <v>196</v>
      </c>
      <c r="I99" s="428">
        <v>8612</v>
      </c>
      <c r="J99" s="428">
        <v>8612</v>
      </c>
      <c r="K99" s="428">
        <v>7571.39</v>
      </c>
      <c r="L99" s="383">
        <v>1</v>
      </c>
    </row>
    <row r="100" spans="1:12" s="381" customFormat="1" ht="15" x14ac:dyDescent="0.25">
      <c r="A100" s="382" t="s">
        <v>195</v>
      </c>
      <c r="B100" s="426" t="s">
        <v>188</v>
      </c>
      <c r="C100" s="427">
        <v>87.994799999999998</v>
      </c>
      <c r="D100" s="427">
        <v>6.21</v>
      </c>
      <c r="E100" s="427" t="s">
        <v>514</v>
      </c>
      <c r="F100" s="427">
        <v>9.15</v>
      </c>
      <c r="G100" s="427">
        <v>9.5436506009530007</v>
      </c>
      <c r="H100" s="426" t="s">
        <v>196</v>
      </c>
      <c r="I100" s="428">
        <v>53100</v>
      </c>
      <c r="J100" s="428">
        <v>53100</v>
      </c>
      <c r="K100" s="428">
        <v>46725.25</v>
      </c>
      <c r="L100" s="383">
        <v>1</v>
      </c>
    </row>
    <row r="101" spans="1:12" s="381" customFormat="1" ht="15" x14ac:dyDescent="0.25">
      <c r="A101" s="382" t="s">
        <v>195</v>
      </c>
      <c r="B101" s="426" t="s">
        <v>188</v>
      </c>
      <c r="C101" s="427">
        <v>88.363299999999995</v>
      </c>
      <c r="D101" s="427">
        <v>5.93</v>
      </c>
      <c r="E101" s="427" t="s">
        <v>572</v>
      </c>
      <c r="F101" s="427">
        <v>9.25</v>
      </c>
      <c r="G101" s="427">
        <v>9.6524147661049007</v>
      </c>
      <c r="H101" s="426" t="s">
        <v>196</v>
      </c>
      <c r="I101" s="428">
        <v>1565</v>
      </c>
      <c r="J101" s="428">
        <v>1565</v>
      </c>
      <c r="K101" s="428">
        <v>1382.89</v>
      </c>
      <c r="L101" s="383">
        <v>1</v>
      </c>
    </row>
    <row r="102" spans="1:12" s="381" customFormat="1" ht="15" x14ac:dyDescent="0.25">
      <c r="A102" s="382" t="s">
        <v>195</v>
      </c>
      <c r="B102" s="426" t="s">
        <v>188</v>
      </c>
      <c r="C102" s="427">
        <v>88.846800000000002</v>
      </c>
      <c r="D102" s="427">
        <v>5.36</v>
      </c>
      <c r="E102" s="427" t="s">
        <v>573</v>
      </c>
      <c r="F102" s="427">
        <v>9.25</v>
      </c>
      <c r="G102" s="427">
        <v>9.6524147661049007</v>
      </c>
      <c r="H102" s="426" t="s">
        <v>196</v>
      </c>
      <c r="I102" s="428">
        <v>4865</v>
      </c>
      <c r="J102" s="428">
        <v>4865</v>
      </c>
      <c r="K102" s="428">
        <v>4322.3900000000003</v>
      </c>
      <c r="L102" s="383">
        <v>1</v>
      </c>
    </row>
    <row r="103" spans="1:12" s="381" customFormat="1" ht="15" x14ac:dyDescent="0.25">
      <c r="A103" s="382" t="s">
        <v>195</v>
      </c>
      <c r="B103" s="426" t="s">
        <v>188</v>
      </c>
      <c r="C103" s="427">
        <v>89.183499999999995</v>
      </c>
      <c r="D103" s="427">
        <v>5.93</v>
      </c>
      <c r="E103" s="427" t="s">
        <v>572</v>
      </c>
      <c r="F103" s="427">
        <v>9</v>
      </c>
      <c r="G103" s="427">
        <v>9.3806897670982998</v>
      </c>
      <c r="H103" s="426" t="s">
        <v>196</v>
      </c>
      <c r="I103" s="428">
        <v>2223</v>
      </c>
      <c r="J103" s="428">
        <v>2223</v>
      </c>
      <c r="K103" s="428">
        <v>1982.55</v>
      </c>
      <c r="L103" s="383">
        <v>1</v>
      </c>
    </row>
    <row r="104" spans="1:12" s="381" customFormat="1" ht="15" x14ac:dyDescent="0.25">
      <c r="A104" s="382" t="s">
        <v>195</v>
      </c>
      <c r="B104" s="426" t="s">
        <v>188</v>
      </c>
      <c r="C104" s="427">
        <v>89.498599999999996</v>
      </c>
      <c r="D104" s="427">
        <v>5.36</v>
      </c>
      <c r="E104" s="427" t="s">
        <v>524</v>
      </c>
      <c r="F104" s="427">
        <v>9</v>
      </c>
      <c r="G104" s="427">
        <v>9.3806897670982998</v>
      </c>
      <c r="H104" s="426" t="s">
        <v>196</v>
      </c>
      <c r="I104" s="428">
        <v>5600</v>
      </c>
      <c r="J104" s="428">
        <v>5600</v>
      </c>
      <c r="K104" s="428">
        <v>5011.92</v>
      </c>
      <c r="L104" s="383">
        <v>1</v>
      </c>
    </row>
    <row r="105" spans="1:12" s="381" customFormat="1" ht="15" x14ac:dyDescent="0.25">
      <c r="A105" s="382" t="s">
        <v>195</v>
      </c>
      <c r="B105" s="426" t="s">
        <v>188</v>
      </c>
      <c r="C105" s="427">
        <v>89.543599999999998</v>
      </c>
      <c r="D105" s="427">
        <v>5.36</v>
      </c>
      <c r="E105" s="427" t="s">
        <v>574</v>
      </c>
      <c r="F105" s="427">
        <v>9</v>
      </c>
      <c r="G105" s="427">
        <v>9.3806897670982998</v>
      </c>
      <c r="H105" s="426" t="s">
        <v>196</v>
      </c>
      <c r="I105" s="428">
        <v>53100</v>
      </c>
      <c r="J105" s="428">
        <v>53100</v>
      </c>
      <c r="K105" s="428">
        <v>47547.64</v>
      </c>
      <c r="L105" s="383">
        <v>1</v>
      </c>
    </row>
    <row r="106" spans="1:12" s="381" customFormat="1" ht="15" x14ac:dyDescent="0.25">
      <c r="A106" s="382" t="s">
        <v>195</v>
      </c>
      <c r="B106" s="426" t="s">
        <v>188</v>
      </c>
      <c r="C106" s="427">
        <v>90.217299999999994</v>
      </c>
      <c r="D106" s="427">
        <v>6.5</v>
      </c>
      <c r="E106" s="427" t="s">
        <v>575</v>
      </c>
      <c r="F106" s="427">
        <v>8.6300000000000008</v>
      </c>
      <c r="G106" s="427">
        <v>8.9796693825865006</v>
      </c>
      <c r="H106" s="426" t="s">
        <v>196</v>
      </c>
      <c r="I106" s="428">
        <v>53100</v>
      </c>
      <c r="J106" s="428">
        <v>53100</v>
      </c>
      <c r="K106" s="428">
        <v>47905.41</v>
      </c>
      <c r="L106" s="383">
        <v>1</v>
      </c>
    </row>
    <row r="107" spans="1:12" s="381" customFormat="1" ht="15" x14ac:dyDescent="0.25">
      <c r="A107" s="382" t="s">
        <v>195</v>
      </c>
      <c r="B107" s="426" t="s">
        <v>188</v>
      </c>
      <c r="C107" s="427">
        <v>92.630600000000001</v>
      </c>
      <c r="D107" s="427">
        <v>5.07</v>
      </c>
      <c r="E107" s="427" t="s">
        <v>576</v>
      </c>
      <c r="F107" s="427">
        <v>8.5</v>
      </c>
      <c r="G107" s="427">
        <v>8.8390905892635008</v>
      </c>
      <c r="H107" s="426" t="s">
        <v>196</v>
      </c>
      <c r="I107" s="428">
        <v>48527.5</v>
      </c>
      <c r="J107" s="428">
        <v>48527.5</v>
      </c>
      <c r="K107" s="428">
        <v>44951.31</v>
      </c>
      <c r="L107" s="383">
        <v>1</v>
      </c>
    </row>
    <row r="108" spans="1:12" s="381" customFormat="1" ht="15" x14ac:dyDescent="0.25">
      <c r="A108" s="382" t="s">
        <v>195</v>
      </c>
      <c r="B108" s="426" t="s">
        <v>188</v>
      </c>
      <c r="C108" s="427">
        <v>94.419700000000006</v>
      </c>
      <c r="D108" s="427">
        <v>5.07</v>
      </c>
      <c r="E108" s="427" t="s">
        <v>527</v>
      </c>
      <c r="F108" s="427">
        <v>8.15</v>
      </c>
      <c r="G108" s="427">
        <v>8.4614350350368994</v>
      </c>
      <c r="H108" s="426" t="s">
        <v>196</v>
      </c>
      <c r="I108" s="428">
        <v>48232.5</v>
      </c>
      <c r="J108" s="428">
        <v>48232.5</v>
      </c>
      <c r="K108" s="428">
        <v>45540.97</v>
      </c>
      <c r="L108" s="383">
        <v>1</v>
      </c>
    </row>
    <row r="109" spans="1:12" s="381" customFormat="1" ht="15" x14ac:dyDescent="0.25">
      <c r="A109" s="382" t="s">
        <v>195</v>
      </c>
      <c r="B109" s="426" t="s">
        <v>188</v>
      </c>
      <c r="C109" s="427">
        <v>95.451999999999998</v>
      </c>
      <c r="D109" s="427">
        <v>4.71</v>
      </c>
      <c r="E109" s="427" t="s">
        <v>577</v>
      </c>
      <c r="F109" s="427">
        <v>8</v>
      </c>
      <c r="G109" s="427">
        <v>8.2999506807509</v>
      </c>
      <c r="H109" s="426" t="s">
        <v>196</v>
      </c>
      <c r="I109" s="428">
        <v>53100</v>
      </c>
      <c r="J109" s="428">
        <v>53100</v>
      </c>
      <c r="K109" s="428">
        <v>50685.02</v>
      </c>
      <c r="L109" s="383">
        <v>1</v>
      </c>
    </row>
    <row r="110" spans="1:12" s="381" customFormat="1" ht="15" x14ac:dyDescent="0.25">
      <c r="A110" s="382" t="s">
        <v>195</v>
      </c>
      <c r="B110" s="426" t="s">
        <v>188</v>
      </c>
      <c r="C110" s="427">
        <v>95.658299999999997</v>
      </c>
      <c r="D110" s="427">
        <v>4.71</v>
      </c>
      <c r="E110" s="427" t="s">
        <v>456</v>
      </c>
      <c r="F110" s="427">
        <v>8.15</v>
      </c>
      <c r="G110" s="427">
        <v>8.4614350350368994</v>
      </c>
      <c r="H110" s="426" t="s">
        <v>196</v>
      </c>
      <c r="I110" s="428">
        <v>27345</v>
      </c>
      <c r="J110" s="428">
        <v>27345</v>
      </c>
      <c r="K110" s="428">
        <v>26157.759999999998</v>
      </c>
      <c r="L110" s="383">
        <v>1</v>
      </c>
    </row>
    <row r="111" spans="1:12" s="381" customFormat="1" ht="15" x14ac:dyDescent="0.25">
      <c r="A111" s="382" t="s">
        <v>195</v>
      </c>
      <c r="B111" s="426" t="s">
        <v>188</v>
      </c>
      <c r="C111" s="427">
        <v>99.031000000000006</v>
      </c>
      <c r="D111" s="427">
        <v>4.3</v>
      </c>
      <c r="E111" s="427" t="s">
        <v>578</v>
      </c>
      <c r="F111" s="427">
        <v>6.5</v>
      </c>
      <c r="G111" s="427">
        <v>6.6971852002543004</v>
      </c>
      <c r="H111" s="426" t="s">
        <v>196</v>
      </c>
      <c r="I111" s="428">
        <v>48085</v>
      </c>
      <c r="J111" s="428">
        <v>48085</v>
      </c>
      <c r="K111" s="428">
        <v>47619.06</v>
      </c>
      <c r="L111" s="383">
        <v>1</v>
      </c>
    </row>
    <row r="112" spans="1:12" s="381" customFormat="1" ht="15" x14ac:dyDescent="0.25">
      <c r="A112" s="382" t="s">
        <v>195</v>
      </c>
      <c r="B112" s="426" t="s">
        <v>188</v>
      </c>
      <c r="C112" s="427">
        <v>102</v>
      </c>
      <c r="D112" s="427">
        <v>6.5</v>
      </c>
      <c r="E112" s="427" t="s">
        <v>579</v>
      </c>
      <c r="F112" s="427">
        <v>6.0772153254752004</v>
      </c>
      <c r="G112" s="427">
        <v>6.2493798649086996</v>
      </c>
      <c r="H112" s="426" t="s">
        <v>196</v>
      </c>
      <c r="I112" s="428">
        <v>53100</v>
      </c>
      <c r="J112" s="428">
        <v>53100</v>
      </c>
      <c r="K112" s="428">
        <v>54162</v>
      </c>
      <c r="L112" s="383">
        <v>1</v>
      </c>
    </row>
    <row r="113" spans="1:12" s="381" customFormat="1" ht="15.6" x14ac:dyDescent="0.3">
      <c r="A113" s="384" t="s">
        <v>194</v>
      </c>
      <c r="B113" s="429" t="s">
        <v>194</v>
      </c>
      <c r="C113" s="430" t="s">
        <v>194</v>
      </c>
      <c r="D113" s="430" t="s">
        <v>194</v>
      </c>
      <c r="E113" s="430" t="s">
        <v>194</v>
      </c>
      <c r="F113" s="430" t="s">
        <v>194</v>
      </c>
      <c r="G113" s="430" t="s">
        <v>194</v>
      </c>
      <c r="H113" s="429" t="s">
        <v>194</v>
      </c>
      <c r="I113" s="431">
        <v>517335</v>
      </c>
      <c r="J113" s="431">
        <v>517335</v>
      </c>
      <c r="K113" s="431">
        <v>481437.18</v>
      </c>
      <c r="L113" s="385">
        <v>16</v>
      </c>
    </row>
    <row r="114" spans="1:12" s="381" customFormat="1" ht="15.6" x14ac:dyDescent="0.3">
      <c r="A114" s="384" t="s">
        <v>289</v>
      </c>
      <c r="B114" s="429"/>
      <c r="C114" s="430"/>
      <c r="D114" s="430"/>
      <c r="E114" s="430"/>
      <c r="F114" s="430"/>
      <c r="G114" s="430"/>
      <c r="H114" s="429"/>
      <c r="I114" s="431"/>
      <c r="J114" s="431"/>
      <c r="K114" s="431"/>
      <c r="L114" s="385"/>
    </row>
    <row r="115" spans="1:12" s="381" customFormat="1" ht="15" x14ac:dyDescent="0.25">
      <c r="A115" s="382" t="s">
        <v>195</v>
      </c>
      <c r="B115" s="426" t="s">
        <v>188</v>
      </c>
      <c r="C115" s="427">
        <v>98.756299999999996</v>
      </c>
      <c r="D115" s="427">
        <v>5.64</v>
      </c>
      <c r="E115" s="427" t="s">
        <v>580</v>
      </c>
      <c r="F115" s="427">
        <v>8</v>
      </c>
      <c r="G115" s="427">
        <v>8.2999506807509</v>
      </c>
      <c r="H115" s="426" t="s">
        <v>196</v>
      </c>
      <c r="I115" s="428">
        <v>1300</v>
      </c>
      <c r="J115" s="428">
        <v>1300</v>
      </c>
      <c r="K115" s="428">
        <v>1283.83</v>
      </c>
      <c r="L115" s="383">
        <v>1</v>
      </c>
    </row>
    <row r="116" spans="1:12" s="381" customFormat="1" ht="15.6" x14ac:dyDescent="0.3">
      <c r="A116" s="384" t="s">
        <v>194</v>
      </c>
      <c r="B116" s="429" t="s">
        <v>194</v>
      </c>
      <c r="C116" s="430" t="s">
        <v>194</v>
      </c>
      <c r="D116" s="430" t="s">
        <v>194</v>
      </c>
      <c r="E116" s="430" t="s">
        <v>194</v>
      </c>
      <c r="F116" s="430" t="s">
        <v>194</v>
      </c>
      <c r="G116" s="430" t="s">
        <v>194</v>
      </c>
      <c r="H116" s="429" t="s">
        <v>194</v>
      </c>
      <c r="I116" s="431">
        <v>1300</v>
      </c>
      <c r="J116" s="431">
        <v>1300</v>
      </c>
      <c r="K116" s="431">
        <v>1283.83</v>
      </c>
      <c r="L116" s="385">
        <v>1</v>
      </c>
    </row>
    <row r="117" spans="1:12" s="381" customFormat="1" ht="15.6" x14ac:dyDescent="0.3">
      <c r="A117" s="384" t="s">
        <v>317</v>
      </c>
      <c r="B117" s="429"/>
      <c r="C117" s="430"/>
      <c r="D117" s="430"/>
      <c r="E117" s="430"/>
      <c r="F117" s="430"/>
      <c r="G117" s="430"/>
      <c r="H117" s="429"/>
      <c r="I117" s="431"/>
      <c r="J117" s="431"/>
      <c r="K117" s="431"/>
      <c r="L117" s="385"/>
    </row>
    <row r="118" spans="1:12" s="381" customFormat="1" ht="15" x14ac:dyDescent="0.25">
      <c r="A118" s="382" t="s">
        <v>195</v>
      </c>
      <c r="B118" s="426" t="s">
        <v>188</v>
      </c>
      <c r="C118" s="427">
        <v>95.764099999999999</v>
      </c>
      <c r="D118" s="427">
        <v>7.5481999999999996</v>
      </c>
      <c r="E118" s="427" t="s">
        <v>423</v>
      </c>
      <c r="F118" s="427">
        <v>10.030963996729801</v>
      </c>
      <c r="G118" s="427">
        <v>10.282514593488999</v>
      </c>
      <c r="H118" s="426" t="s">
        <v>196</v>
      </c>
      <c r="I118" s="428">
        <v>800000</v>
      </c>
      <c r="J118" s="428">
        <v>800000</v>
      </c>
      <c r="K118" s="428">
        <v>766112.8</v>
      </c>
      <c r="L118" s="383">
        <v>1</v>
      </c>
    </row>
    <row r="119" spans="1:12" s="381" customFormat="1" ht="15.6" x14ac:dyDescent="0.3">
      <c r="A119" s="384" t="s">
        <v>194</v>
      </c>
      <c r="B119" s="429" t="s">
        <v>194</v>
      </c>
      <c r="C119" s="430" t="s">
        <v>194</v>
      </c>
      <c r="D119" s="430" t="s">
        <v>194</v>
      </c>
      <c r="E119" s="430" t="s">
        <v>194</v>
      </c>
      <c r="F119" s="430" t="s">
        <v>194</v>
      </c>
      <c r="G119" s="430" t="s">
        <v>194</v>
      </c>
      <c r="H119" s="429" t="s">
        <v>194</v>
      </c>
      <c r="I119" s="431">
        <v>800000</v>
      </c>
      <c r="J119" s="431">
        <v>800000</v>
      </c>
      <c r="K119" s="431">
        <v>766112.8</v>
      </c>
      <c r="L119" s="385">
        <v>1</v>
      </c>
    </row>
    <row r="120" spans="1:12" s="381" customFormat="1" ht="15.6" x14ac:dyDescent="0.3">
      <c r="A120" s="384" t="s">
        <v>251</v>
      </c>
      <c r="B120" s="429"/>
      <c r="C120" s="430"/>
      <c r="D120" s="430"/>
      <c r="E120" s="430"/>
      <c r="F120" s="430"/>
      <c r="G120" s="430"/>
      <c r="H120" s="429"/>
      <c r="I120" s="431"/>
      <c r="J120" s="431"/>
      <c r="K120" s="431"/>
      <c r="L120" s="385"/>
    </row>
    <row r="121" spans="1:12" s="381" customFormat="1" ht="15" x14ac:dyDescent="0.25">
      <c r="A121" s="382" t="s">
        <v>195</v>
      </c>
      <c r="B121" s="426" t="s">
        <v>188</v>
      </c>
      <c r="C121" s="427">
        <v>97.2226</v>
      </c>
      <c r="D121" s="427">
        <v>9.25</v>
      </c>
      <c r="E121" s="427" t="s">
        <v>516</v>
      </c>
      <c r="F121" s="427">
        <v>10</v>
      </c>
      <c r="G121" s="427">
        <v>10.25</v>
      </c>
      <c r="H121" s="426" t="s">
        <v>196</v>
      </c>
      <c r="I121" s="428">
        <v>21197.52</v>
      </c>
      <c r="J121" s="428">
        <v>21197.52</v>
      </c>
      <c r="K121" s="428">
        <v>20608.78</v>
      </c>
      <c r="L121" s="383">
        <v>1</v>
      </c>
    </row>
    <row r="122" spans="1:12" s="381" customFormat="1" ht="15" x14ac:dyDescent="0.25">
      <c r="A122" s="382" t="s">
        <v>195</v>
      </c>
      <c r="B122" s="426" t="s">
        <v>188</v>
      </c>
      <c r="C122" s="427">
        <v>98.312399999999997</v>
      </c>
      <c r="D122" s="427">
        <v>9.25</v>
      </c>
      <c r="E122" s="427" t="s">
        <v>516</v>
      </c>
      <c r="F122" s="427">
        <v>9.6999999999999993</v>
      </c>
      <c r="G122" s="427">
        <v>9.9352249999998996</v>
      </c>
      <c r="H122" s="426" t="s">
        <v>196</v>
      </c>
      <c r="I122" s="428">
        <v>261748.85</v>
      </c>
      <c r="J122" s="428">
        <v>261748.85</v>
      </c>
      <c r="K122" s="428">
        <v>257331.49</v>
      </c>
      <c r="L122" s="383">
        <v>1</v>
      </c>
    </row>
    <row r="123" spans="1:12" s="381" customFormat="1" ht="15" x14ac:dyDescent="0.25">
      <c r="A123" s="382" t="s">
        <v>195</v>
      </c>
      <c r="B123" s="426" t="s">
        <v>188</v>
      </c>
      <c r="C123" s="427">
        <v>98.635499999999993</v>
      </c>
      <c r="D123" s="427">
        <v>9.25</v>
      </c>
      <c r="E123" s="427" t="s">
        <v>581</v>
      </c>
      <c r="F123" s="427">
        <v>9.6</v>
      </c>
      <c r="G123" s="427">
        <v>9.8303999999999991</v>
      </c>
      <c r="H123" s="426" t="s">
        <v>196</v>
      </c>
      <c r="I123" s="428">
        <v>1514572</v>
      </c>
      <c r="J123" s="428">
        <v>1514572</v>
      </c>
      <c r="K123" s="428">
        <v>1493905.59</v>
      </c>
      <c r="L123" s="383">
        <v>2</v>
      </c>
    </row>
    <row r="124" spans="1:12" s="381" customFormat="1" ht="15" x14ac:dyDescent="0.25">
      <c r="A124" s="382" t="s">
        <v>195</v>
      </c>
      <c r="B124" s="426" t="s">
        <v>188</v>
      </c>
      <c r="C124" s="427">
        <v>98.678200000000004</v>
      </c>
      <c r="D124" s="427">
        <v>9.25</v>
      </c>
      <c r="E124" s="427" t="s">
        <v>582</v>
      </c>
      <c r="F124" s="427">
        <v>9.6</v>
      </c>
      <c r="G124" s="427">
        <v>9.8303999999999991</v>
      </c>
      <c r="H124" s="426" t="s">
        <v>196</v>
      </c>
      <c r="I124" s="428">
        <v>171431.52</v>
      </c>
      <c r="J124" s="428">
        <v>171431.52</v>
      </c>
      <c r="K124" s="428">
        <v>169165.6</v>
      </c>
      <c r="L124" s="383">
        <v>1</v>
      </c>
    </row>
    <row r="125" spans="1:12" s="381" customFormat="1" ht="15" x14ac:dyDescent="0.25">
      <c r="A125" s="382" t="s">
        <v>195</v>
      </c>
      <c r="B125" s="426" t="s">
        <v>188</v>
      </c>
      <c r="C125" s="427">
        <v>98.7196</v>
      </c>
      <c r="D125" s="427">
        <v>9.25</v>
      </c>
      <c r="E125" s="427" t="s">
        <v>583</v>
      </c>
      <c r="F125" s="427">
        <v>9.6</v>
      </c>
      <c r="G125" s="427">
        <v>9.8303999999999991</v>
      </c>
      <c r="H125" s="426" t="s">
        <v>196</v>
      </c>
      <c r="I125" s="428">
        <v>1339592.43</v>
      </c>
      <c r="J125" s="428">
        <v>1339592.43</v>
      </c>
      <c r="K125" s="428">
        <v>1322440.51</v>
      </c>
      <c r="L125" s="383">
        <v>4</v>
      </c>
    </row>
    <row r="126" spans="1:12" s="381" customFormat="1" ht="15" x14ac:dyDescent="0.25">
      <c r="A126" s="382" t="s">
        <v>195</v>
      </c>
      <c r="B126" s="426" t="s">
        <v>188</v>
      </c>
      <c r="C126" s="427">
        <v>99.020899999999997</v>
      </c>
      <c r="D126" s="427">
        <v>9.25</v>
      </c>
      <c r="E126" s="427" t="s">
        <v>584</v>
      </c>
      <c r="F126" s="427">
        <v>9.5</v>
      </c>
      <c r="G126" s="427">
        <v>9.7256250000000009</v>
      </c>
      <c r="H126" s="426" t="s">
        <v>196</v>
      </c>
      <c r="I126" s="428">
        <v>150000</v>
      </c>
      <c r="J126" s="428">
        <v>150000</v>
      </c>
      <c r="K126" s="428">
        <v>148531.42000000001</v>
      </c>
      <c r="L126" s="383">
        <v>1</v>
      </c>
    </row>
    <row r="127" spans="1:12" s="381" customFormat="1" ht="15" x14ac:dyDescent="0.25">
      <c r="A127" s="382" t="s">
        <v>195</v>
      </c>
      <c r="B127" s="426" t="s">
        <v>188</v>
      </c>
      <c r="C127" s="427">
        <v>99.022300000000001</v>
      </c>
      <c r="D127" s="427">
        <v>9.25</v>
      </c>
      <c r="E127" s="427" t="s">
        <v>581</v>
      </c>
      <c r="F127" s="427">
        <v>9.5</v>
      </c>
      <c r="G127" s="427">
        <v>9.7256250000000009</v>
      </c>
      <c r="H127" s="426" t="s">
        <v>196</v>
      </c>
      <c r="I127" s="428">
        <v>3490238</v>
      </c>
      <c r="J127" s="428">
        <v>3490238</v>
      </c>
      <c r="K127" s="428">
        <v>3456115.66</v>
      </c>
      <c r="L127" s="383">
        <v>1</v>
      </c>
    </row>
    <row r="128" spans="1:12" s="381" customFormat="1" ht="15" x14ac:dyDescent="0.25">
      <c r="A128" s="382" t="s">
        <v>195</v>
      </c>
      <c r="B128" s="426" t="s">
        <v>188</v>
      </c>
      <c r="C128" s="427">
        <v>99.022499999999994</v>
      </c>
      <c r="D128" s="427">
        <v>9.25</v>
      </c>
      <c r="E128" s="427" t="s">
        <v>585</v>
      </c>
      <c r="F128" s="427">
        <v>9.5</v>
      </c>
      <c r="G128" s="427">
        <v>9.7256250000000009</v>
      </c>
      <c r="H128" s="426" t="s">
        <v>196</v>
      </c>
      <c r="I128" s="428">
        <v>1257854.3999999999</v>
      </c>
      <c r="J128" s="428">
        <v>1257854.3999999999</v>
      </c>
      <c r="K128" s="428">
        <v>1245558.76</v>
      </c>
      <c r="L128" s="383">
        <v>1</v>
      </c>
    </row>
    <row r="129" spans="1:12" s="381" customFormat="1" ht="15" x14ac:dyDescent="0.25">
      <c r="A129" s="382" t="s">
        <v>195</v>
      </c>
      <c r="B129" s="426" t="s">
        <v>188</v>
      </c>
      <c r="C129" s="427">
        <v>99.040199999999999</v>
      </c>
      <c r="D129" s="427">
        <v>9.25</v>
      </c>
      <c r="E129" s="427" t="s">
        <v>506</v>
      </c>
      <c r="F129" s="427">
        <v>9.5</v>
      </c>
      <c r="G129" s="427">
        <v>9.7256250000000009</v>
      </c>
      <c r="H129" s="426" t="s">
        <v>196</v>
      </c>
      <c r="I129" s="428">
        <v>3449321.43</v>
      </c>
      <c r="J129" s="428">
        <v>3449321.43</v>
      </c>
      <c r="K129" s="428">
        <v>3416213.23</v>
      </c>
      <c r="L129" s="383">
        <v>1</v>
      </c>
    </row>
    <row r="130" spans="1:12" s="381" customFormat="1" ht="15" x14ac:dyDescent="0.25">
      <c r="A130" s="382" t="s">
        <v>195</v>
      </c>
      <c r="B130" s="426" t="s">
        <v>188</v>
      </c>
      <c r="C130" s="427">
        <v>99.044399999999996</v>
      </c>
      <c r="D130" s="427">
        <v>9.25</v>
      </c>
      <c r="E130" s="427" t="s">
        <v>351</v>
      </c>
      <c r="F130" s="427">
        <v>9.5</v>
      </c>
      <c r="G130" s="427">
        <v>9.7256250000000009</v>
      </c>
      <c r="H130" s="426" t="s">
        <v>196</v>
      </c>
      <c r="I130" s="428">
        <v>540000</v>
      </c>
      <c r="J130" s="428">
        <v>540000</v>
      </c>
      <c r="K130" s="428">
        <v>534839.96</v>
      </c>
      <c r="L130" s="383">
        <v>2</v>
      </c>
    </row>
    <row r="131" spans="1:12" s="381" customFormat="1" ht="15" x14ac:dyDescent="0.25">
      <c r="A131" s="382" t="s">
        <v>195</v>
      </c>
      <c r="B131" s="426" t="s">
        <v>188</v>
      </c>
      <c r="C131" s="427">
        <v>99.045000000000002</v>
      </c>
      <c r="D131" s="427">
        <v>9.25</v>
      </c>
      <c r="E131" s="427" t="s">
        <v>405</v>
      </c>
      <c r="F131" s="427">
        <v>9.5</v>
      </c>
      <c r="G131" s="427">
        <v>9.7256250000000009</v>
      </c>
      <c r="H131" s="426" t="s">
        <v>196</v>
      </c>
      <c r="I131" s="428">
        <v>539382.99</v>
      </c>
      <c r="J131" s="428">
        <v>539382.99</v>
      </c>
      <c r="K131" s="428">
        <v>534231.9</v>
      </c>
      <c r="L131" s="383">
        <v>1</v>
      </c>
    </row>
    <row r="132" spans="1:12" s="381" customFormat="1" ht="15" x14ac:dyDescent="0.25">
      <c r="A132" s="382" t="s">
        <v>195</v>
      </c>
      <c r="B132" s="426" t="s">
        <v>188</v>
      </c>
      <c r="C132" s="427">
        <v>99.049199999999999</v>
      </c>
      <c r="D132" s="427">
        <v>9.25</v>
      </c>
      <c r="E132" s="427" t="s">
        <v>407</v>
      </c>
      <c r="F132" s="427">
        <v>9.5</v>
      </c>
      <c r="G132" s="427">
        <v>9.7256250000000009</v>
      </c>
      <c r="H132" s="426" t="s">
        <v>196</v>
      </c>
      <c r="I132" s="428">
        <v>1901814.72</v>
      </c>
      <c r="J132" s="428">
        <v>1901814.72</v>
      </c>
      <c r="K132" s="428">
        <v>1883731.4</v>
      </c>
      <c r="L132" s="383">
        <v>6</v>
      </c>
    </row>
    <row r="133" spans="1:12" s="381" customFormat="1" ht="15" x14ac:dyDescent="0.25">
      <c r="A133" s="382" t="s">
        <v>195</v>
      </c>
      <c r="B133" s="426" t="s">
        <v>188</v>
      </c>
      <c r="C133" s="427">
        <v>99.053600000000003</v>
      </c>
      <c r="D133" s="427">
        <v>9.25</v>
      </c>
      <c r="E133" s="427" t="s">
        <v>586</v>
      </c>
      <c r="F133" s="427">
        <v>9.5</v>
      </c>
      <c r="G133" s="427">
        <v>9.7256250000000009</v>
      </c>
      <c r="H133" s="426" t="s">
        <v>196</v>
      </c>
      <c r="I133" s="428">
        <v>562459.62</v>
      </c>
      <c r="J133" s="428">
        <v>562459.62</v>
      </c>
      <c r="K133" s="428">
        <v>557136.72</v>
      </c>
      <c r="L133" s="383">
        <v>2</v>
      </c>
    </row>
    <row r="134" spans="1:12" s="381" customFormat="1" ht="15" x14ac:dyDescent="0.25">
      <c r="A134" s="382" t="s">
        <v>195</v>
      </c>
      <c r="B134" s="426" t="s">
        <v>188</v>
      </c>
      <c r="C134" s="427">
        <v>99.096400000000003</v>
      </c>
      <c r="D134" s="427">
        <v>9.25</v>
      </c>
      <c r="E134" s="427" t="s">
        <v>587</v>
      </c>
      <c r="F134" s="427">
        <v>9.5</v>
      </c>
      <c r="G134" s="427">
        <v>9.7256250000000009</v>
      </c>
      <c r="H134" s="426" t="s">
        <v>196</v>
      </c>
      <c r="I134" s="428">
        <v>787863.11</v>
      </c>
      <c r="J134" s="428">
        <v>787863.11</v>
      </c>
      <c r="K134" s="428">
        <v>780743.94</v>
      </c>
      <c r="L134" s="383">
        <v>4</v>
      </c>
    </row>
    <row r="135" spans="1:12" s="381" customFormat="1" ht="15" x14ac:dyDescent="0.25">
      <c r="A135" s="382" t="s">
        <v>195</v>
      </c>
      <c r="B135" s="426" t="s">
        <v>188</v>
      </c>
      <c r="C135" s="427">
        <v>99.100700000000003</v>
      </c>
      <c r="D135" s="427">
        <v>8.75</v>
      </c>
      <c r="E135" s="427" t="s">
        <v>588</v>
      </c>
      <c r="F135" s="427">
        <v>9.15</v>
      </c>
      <c r="G135" s="427">
        <v>9.3593062499999</v>
      </c>
      <c r="H135" s="426" t="s">
        <v>196</v>
      </c>
      <c r="I135" s="428">
        <v>2113239.19</v>
      </c>
      <c r="J135" s="428">
        <v>2113239.19</v>
      </c>
      <c r="K135" s="428">
        <v>2094234.41</v>
      </c>
      <c r="L135" s="383">
        <v>1</v>
      </c>
    </row>
    <row r="136" spans="1:12" s="381" customFormat="1" ht="15" x14ac:dyDescent="0.25">
      <c r="A136" s="382" t="s">
        <v>195</v>
      </c>
      <c r="B136" s="426" t="s">
        <v>188</v>
      </c>
      <c r="C136" s="427">
        <v>99.124700000000004</v>
      </c>
      <c r="D136" s="427">
        <v>8.75</v>
      </c>
      <c r="E136" s="427" t="s">
        <v>589</v>
      </c>
      <c r="F136" s="427">
        <v>9.1</v>
      </c>
      <c r="G136" s="427">
        <v>9.3070249999999994</v>
      </c>
      <c r="H136" s="426" t="s">
        <v>196</v>
      </c>
      <c r="I136" s="428">
        <v>1492622.82</v>
      </c>
      <c r="J136" s="428">
        <v>1492622.82</v>
      </c>
      <c r="K136" s="428">
        <v>1479558.05</v>
      </c>
      <c r="L136" s="383">
        <v>1</v>
      </c>
    </row>
    <row r="137" spans="1:12" s="381" customFormat="1" ht="15" x14ac:dyDescent="0.25">
      <c r="A137" s="382" t="s">
        <v>195</v>
      </c>
      <c r="B137" s="426" t="s">
        <v>188</v>
      </c>
      <c r="C137" s="427">
        <v>99.160399999999996</v>
      </c>
      <c r="D137" s="427">
        <v>8.75</v>
      </c>
      <c r="E137" s="427" t="s">
        <v>520</v>
      </c>
      <c r="F137" s="427">
        <v>9.1</v>
      </c>
      <c r="G137" s="427">
        <v>9.3070249999999994</v>
      </c>
      <c r="H137" s="426" t="s">
        <v>196</v>
      </c>
      <c r="I137" s="428">
        <v>1047873.81</v>
      </c>
      <c r="J137" s="428">
        <v>1047873.81</v>
      </c>
      <c r="K137" s="428">
        <v>1039075.35</v>
      </c>
      <c r="L137" s="383">
        <v>1</v>
      </c>
    </row>
    <row r="138" spans="1:12" s="381" customFormat="1" ht="15" x14ac:dyDescent="0.25">
      <c r="A138" s="382" t="s">
        <v>195</v>
      </c>
      <c r="B138" s="426" t="s">
        <v>188</v>
      </c>
      <c r="C138" s="427">
        <v>99.227699999999999</v>
      </c>
      <c r="D138" s="427">
        <v>8.75</v>
      </c>
      <c r="E138" s="427" t="s">
        <v>512</v>
      </c>
      <c r="F138" s="427">
        <v>9.1</v>
      </c>
      <c r="G138" s="427">
        <v>9.3070249999999994</v>
      </c>
      <c r="H138" s="426" t="s">
        <v>196</v>
      </c>
      <c r="I138" s="428">
        <v>965030.75</v>
      </c>
      <c r="J138" s="428">
        <v>965030.75</v>
      </c>
      <c r="K138" s="428">
        <v>957577.34</v>
      </c>
      <c r="L138" s="383">
        <v>1</v>
      </c>
    </row>
    <row r="139" spans="1:12" s="381" customFormat="1" ht="15" x14ac:dyDescent="0.25">
      <c r="A139" s="382" t="s">
        <v>195</v>
      </c>
      <c r="B139" s="426" t="s">
        <v>188</v>
      </c>
      <c r="C139" s="427">
        <v>99.355800000000002</v>
      </c>
      <c r="D139" s="427">
        <v>8.75</v>
      </c>
      <c r="E139" s="427" t="s">
        <v>451</v>
      </c>
      <c r="F139" s="427">
        <v>9</v>
      </c>
      <c r="G139" s="427">
        <v>9.2024999999998993</v>
      </c>
      <c r="H139" s="426" t="s">
        <v>196</v>
      </c>
      <c r="I139" s="428">
        <v>53487.199999999997</v>
      </c>
      <c r="J139" s="428">
        <v>53487.199999999997</v>
      </c>
      <c r="K139" s="428">
        <v>53142.63</v>
      </c>
      <c r="L139" s="383">
        <v>1</v>
      </c>
    </row>
    <row r="140" spans="1:12" s="381" customFormat="1" ht="15" x14ac:dyDescent="0.25">
      <c r="A140" s="382" t="s">
        <v>195</v>
      </c>
      <c r="B140" s="426" t="s">
        <v>188</v>
      </c>
      <c r="C140" s="427">
        <v>99.356200000000001</v>
      </c>
      <c r="D140" s="427">
        <v>8.75</v>
      </c>
      <c r="E140" s="427" t="s">
        <v>327</v>
      </c>
      <c r="F140" s="427">
        <v>9</v>
      </c>
      <c r="G140" s="427">
        <v>9.2024999999998993</v>
      </c>
      <c r="H140" s="426" t="s">
        <v>196</v>
      </c>
      <c r="I140" s="428">
        <v>348728.59</v>
      </c>
      <c r="J140" s="428">
        <v>348728.59</v>
      </c>
      <c r="K140" s="428">
        <v>346483.34</v>
      </c>
      <c r="L140" s="383">
        <v>3</v>
      </c>
    </row>
    <row r="141" spans="1:12" s="381" customFormat="1" ht="15" x14ac:dyDescent="0.25">
      <c r="A141" s="382" t="s">
        <v>195</v>
      </c>
      <c r="B141" s="426" t="s">
        <v>188</v>
      </c>
      <c r="C141" s="427">
        <v>99.370099999999994</v>
      </c>
      <c r="D141" s="427">
        <v>8.75</v>
      </c>
      <c r="E141" s="427" t="s">
        <v>386</v>
      </c>
      <c r="F141" s="427">
        <v>9</v>
      </c>
      <c r="G141" s="427">
        <v>9.2024999999998993</v>
      </c>
      <c r="H141" s="426" t="s">
        <v>196</v>
      </c>
      <c r="I141" s="428">
        <v>1796019.85</v>
      </c>
      <c r="J141" s="428">
        <v>1796019.85</v>
      </c>
      <c r="K141" s="428">
        <v>1784706.37</v>
      </c>
      <c r="L141" s="383">
        <v>3</v>
      </c>
    </row>
    <row r="142" spans="1:12" s="381" customFormat="1" ht="15" x14ac:dyDescent="0.25">
      <c r="A142" s="382" t="s">
        <v>195</v>
      </c>
      <c r="B142" s="426" t="s">
        <v>188</v>
      </c>
      <c r="C142" s="427">
        <v>99.410200000000003</v>
      </c>
      <c r="D142" s="427">
        <v>4.9000000000000004</v>
      </c>
      <c r="E142" s="427" t="s">
        <v>294</v>
      </c>
      <c r="F142" s="427">
        <v>6</v>
      </c>
      <c r="G142" s="427">
        <v>6.0899999999999004</v>
      </c>
      <c r="H142" s="426" t="s">
        <v>196</v>
      </c>
      <c r="I142" s="428">
        <v>225838.67</v>
      </c>
      <c r="J142" s="428">
        <v>225838.67</v>
      </c>
      <c r="K142" s="428">
        <v>224506.7</v>
      </c>
      <c r="L142" s="383">
        <v>1</v>
      </c>
    </row>
    <row r="143" spans="1:12" s="381" customFormat="1" ht="15" x14ac:dyDescent="0.25">
      <c r="A143" s="382" t="s">
        <v>195</v>
      </c>
      <c r="B143" s="426" t="s">
        <v>188</v>
      </c>
      <c r="C143" s="427">
        <v>99.419499999999999</v>
      </c>
      <c r="D143" s="427">
        <v>4.9000000000000004</v>
      </c>
      <c r="E143" s="427" t="s">
        <v>559</v>
      </c>
      <c r="F143" s="427">
        <v>6</v>
      </c>
      <c r="G143" s="427">
        <v>6.0899999999999004</v>
      </c>
      <c r="H143" s="426" t="s">
        <v>196</v>
      </c>
      <c r="I143" s="428">
        <v>82229.39</v>
      </c>
      <c r="J143" s="428">
        <v>82229.39</v>
      </c>
      <c r="K143" s="428">
        <v>81752.009999999995</v>
      </c>
      <c r="L143" s="383">
        <v>1</v>
      </c>
    </row>
    <row r="144" spans="1:12" s="381" customFormat="1" ht="15" x14ac:dyDescent="0.25">
      <c r="A144" s="382" t="s">
        <v>195</v>
      </c>
      <c r="B144" s="426" t="s">
        <v>188</v>
      </c>
      <c r="C144" s="427">
        <v>99.5077</v>
      </c>
      <c r="D144" s="427">
        <v>9.5</v>
      </c>
      <c r="E144" s="427" t="s">
        <v>590</v>
      </c>
      <c r="F144" s="427">
        <v>9.625</v>
      </c>
      <c r="G144" s="427">
        <v>9.8566015624999004</v>
      </c>
      <c r="H144" s="426" t="s">
        <v>196</v>
      </c>
      <c r="I144" s="428">
        <v>174355.96</v>
      </c>
      <c r="J144" s="428">
        <v>174355.96</v>
      </c>
      <c r="K144" s="428">
        <v>173497.57</v>
      </c>
      <c r="L144" s="383">
        <v>1</v>
      </c>
    </row>
    <row r="145" spans="1:12" s="381" customFormat="1" ht="15" x14ac:dyDescent="0.25">
      <c r="A145" s="382" t="s">
        <v>195</v>
      </c>
      <c r="B145" s="426" t="s">
        <v>188</v>
      </c>
      <c r="C145" s="427">
        <v>99.545500000000004</v>
      </c>
      <c r="D145" s="427">
        <v>9.25</v>
      </c>
      <c r="E145" s="427" t="s">
        <v>587</v>
      </c>
      <c r="F145" s="427">
        <v>9.375</v>
      </c>
      <c r="G145" s="427">
        <v>9.5947265625</v>
      </c>
      <c r="H145" s="426" t="s">
        <v>196</v>
      </c>
      <c r="I145" s="428">
        <v>227194.89</v>
      </c>
      <c r="J145" s="428">
        <v>227194.89</v>
      </c>
      <c r="K145" s="428">
        <v>226162.31</v>
      </c>
      <c r="L145" s="383">
        <v>1</v>
      </c>
    </row>
    <row r="146" spans="1:12" s="381" customFormat="1" ht="15" x14ac:dyDescent="0.25">
      <c r="A146" s="382" t="s">
        <v>195</v>
      </c>
      <c r="B146" s="426" t="s">
        <v>188</v>
      </c>
      <c r="C146" s="427">
        <v>99.546300000000002</v>
      </c>
      <c r="D146" s="427">
        <v>9.25</v>
      </c>
      <c r="E146" s="427" t="s">
        <v>591</v>
      </c>
      <c r="F146" s="427">
        <v>9.375</v>
      </c>
      <c r="G146" s="427">
        <v>9.5947265625</v>
      </c>
      <c r="H146" s="426" t="s">
        <v>196</v>
      </c>
      <c r="I146" s="428">
        <v>91581.75</v>
      </c>
      <c r="J146" s="428">
        <v>91581.75</v>
      </c>
      <c r="K146" s="428">
        <v>91166.24</v>
      </c>
      <c r="L146" s="383">
        <v>1</v>
      </c>
    </row>
    <row r="147" spans="1:12" s="381" customFormat="1" ht="15" x14ac:dyDescent="0.25">
      <c r="A147" s="382" t="s">
        <v>195</v>
      </c>
      <c r="B147" s="426" t="s">
        <v>188</v>
      </c>
      <c r="C147" s="427">
        <v>99.570999999999998</v>
      </c>
      <c r="D147" s="427">
        <v>4.9000000000000004</v>
      </c>
      <c r="E147" s="427" t="s">
        <v>282</v>
      </c>
      <c r="F147" s="427">
        <v>5.5</v>
      </c>
      <c r="G147" s="427">
        <v>5.5756249999999996</v>
      </c>
      <c r="H147" s="426" t="s">
        <v>196</v>
      </c>
      <c r="I147" s="428">
        <v>38215.699999999997</v>
      </c>
      <c r="J147" s="428">
        <v>38215.699999999997</v>
      </c>
      <c r="K147" s="428">
        <v>38051.75</v>
      </c>
      <c r="L147" s="383">
        <v>1</v>
      </c>
    </row>
    <row r="148" spans="1:12" s="381" customFormat="1" ht="15" x14ac:dyDescent="0.25">
      <c r="A148" s="382" t="s">
        <v>195</v>
      </c>
      <c r="B148" s="426" t="s">
        <v>188</v>
      </c>
      <c r="C148" s="427">
        <v>99.602900000000005</v>
      </c>
      <c r="D148" s="427">
        <v>9.5</v>
      </c>
      <c r="E148" s="427" t="s">
        <v>592</v>
      </c>
      <c r="F148" s="427">
        <v>9.6</v>
      </c>
      <c r="G148" s="427">
        <v>9.8303999999999991</v>
      </c>
      <c r="H148" s="426" t="s">
        <v>196</v>
      </c>
      <c r="I148" s="428">
        <v>501607.86</v>
      </c>
      <c r="J148" s="428">
        <v>501607.86</v>
      </c>
      <c r="K148" s="428">
        <v>499616.08</v>
      </c>
      <c r="L148" s="383">
        <v>2</v>
      </c>
    </row>
    <row r="149" spans="1:12" s="381" customFormat="1" ht="15" x14ac:dyDescent="0.25">
      <c r="A149" s="382" t="s">
        <v>195</v>
      </c>
      <c r="B149" s="426" t="s">
        <v>188</v>
      </c>
      <c r="C149" s="427">
        <v>99.604200000000006</v>
      </c>
      <c r="D149" s="427">
        <v>9.5</v>
      </c>
      <c r="E149" s="427" t="s">
        <v>590</v>
      </c>
      <c r="F149" s="427">
        <v>9.6</v>
      </c>
      <c r="G149" s="427">
        <v>9.8303999999999991</v>
      </c>
      <c r="H149" s="426" t="s">
        <v>196</v>
      </c>
      <c r="I149" s="428">
        <v>95464.86</v>
      </c>
      <c r="J149" s="428">
        <v>95464.86</v>
      </c>
      <c r="K149" s="428">
        <v>95087.05</v>
      </c>
      <c r="L149" s="383">
        <v>2</v>
      </c>
    </row>
    <row r="150" spans="1:12" s="381" customFormat="1" ht="15" x14ac:dyDescent="0.25">
      <c r="A150" s="382" t="s">
        <v>195</v>
      </c>
      <c r="B150" s="426" t="s">
        <v>188</v>
      </c>
      <c r="C150" s="427">
        <v>99.606499999999997</v>
      </c>
      <c r="D150" s="427">
        <v>9.25</v>
      </c>
      <c r="E150" s="427" t="s">
        <v>585</v>
      </c>
      <c r="F150" s="427">
        <v>9.35</v>
      </c>
      <c r="G150" s="427">
        <v>9.5685562500000003</v>
      </c>
      <c r="H150" s="426" t="s">
        <v>196</v>
      </c>
      <c r="I150" s="428">
        <v>3440557.08</v>
      </c>
      <c r="J150" s="428">
        <v>3440557.08</v>
      </c>
      <c r="K150" s="428">
        <v>3427019.98</v>
      </c>
      <c r="L150" s="383">
        <v>1</v>
      </c>
    </row>
    <row r="151" spans="1:12" s="381" customFormat="1" ht="15" x14ac:dyDescent="0.25">
      <c r="A151" s="382" t="s">
        <v>195</v>
      </c>
      <c r="B151" s="426" t="s">
        <v>188</v>
      </c>
      <c r="C151" s="427">
        <v>99.609700000000004</v>
      </c>
      <c r="D151" s="427">
        <v>9.5</v>
      </c>
      <c r="E151" s="427" t="s">
        <v>302</v>
      </c>
      <c r="F151" s="427">
        <v>9.6</v>
      </c>
      <c r="G151" s="427">
        <v>9.8303999999999991</v>
      </c>
      <c r="H151" s="426" t="s">
        <v>196</v>
      </c>
      <c r="I151" s="428">
        <v>1198116.72</v>
      </c>
      <c r="J151" s="428">
        <v>1198116.72</v>
      </c>
      <c r="K151" s="428">
        <v>1193440.4099999999</v>
      </c>
      <c r="L151" s="383">
        <v>1</v>
      </c>
    </row>
    <row r="152" spans="1:12" s="381" customFormat="1" ht="15" x14ac:dyDescent="0.25">
      <c r="A152" s="382" t="s">
        <v>195</v>
      </c>
      <c r="B152" s="426" t="s">
        <v>188</v>
      </c>
      <c r="C152" s="427">
        <v>99.673699999999997</v>
      </c>
      <c r="D152" s="427">
        <v>8.75</v>
      </c>
      <c r="E152" s="427" t="s">
        <v>451</v>
      </c>
      <c r="F152" s="427">
        <v>8.875</v>
      </c>
      <c r="G152" s="427">
        <v>9.0719140624999994</v>
      </c>
      <c r="H152" s="426" t="s">
        <v>196</v>
      </c>
      <c r="I152" s="428">
        <v>216399.93</v>
      </c>
      <c r="J152" s="428">
        <v>216399.93</v>
      </c>
      <c r="K152" s="428">
        <v>215693.82</v>
      </c>
      <c r="L152" s="383">
        <v>2</v>
      </c>
    </row>
    <row r="153" spans="1:12" s="381" customFormat="1" ht="15" x14ac:dyDescent="0.25">
      <c r="A153" s="382" t="s">
        <v>195</v>
      </c>
      <c r="B153" s="426" t="s">
        <v>188</v>
      </c>
      <c r="C153" s="427">
        <v>99.688500000000005</v>
      </c>
      <c r="D153" s="427">
        <v>4.9000000000000004</v>
      </c>
      <c r="E153" s="427" t="s">
        <v>541</v>
      </c>
      <c r="F153" s="427">
        <v>5.5</v>
      </c>
      <c r="G153" s="427">
        <v>5.5756249999999996</v>
      </c>
      <c r="H153" s="426" t="s">
        <v>196</v>
      </c>
      <c r="I153" s="428">
        <v>377928.37</v>
      </c>
      <c r="J153" s="428">
        <v>377928.37</v>
      </c>
      <c r="K153" s="428">
        <v>376751.23</v>
      </c>
      <c r="L153" s="383">
        <v>1</v>
      </c>
    </row>
    <row r="154" spans="1:12" s="381" customFormat="1" ht="15" x14ac:dyDescent="0.25">
      <c r="A154" s="382" t="s">
        <v>195</v>
      </c>
      <c r="B154" s="426" t="s">
        <v>188</v>
      </c>
      <c r="C154" s="427">
        <v>99.702699999999993</v>
      </c>
      <c r="D154" s="427">
        <v>4.9000000000000004</v>
      </c>
      <c r="E154" s="427" t="s">
        <v>593</v>
      </c>
      <c r="F154" s="427">
        <v>5.5</v>
      </c>
      <c r="G154" s="427">
        <v>5.5756249999999996</v>
      </c>
      <c r="H154" s="426" t="s">
        <v>196</v>
      </c>
      <c r="I154" s="428">
        <v>144765.06</v>
      </c>
      <c r="J154" s="428">
        <v>144765.06</v>
      </c>
      <c r="K154" s="428">
        <v>144334.65</v>
      </c>
      <c r="L154" s="383">
        <v>1</v>
      </c>
    </row>
    <row r="155" spans="1:12" s="381" customFormat="1" ht="15" x14ac:dyDescent="0.25">
      <c r="A155" s="382" t="s">
        <v>195</v>
      </c>
      <c r="B155" s="426" t="s">
        <v>188</v>
      </c>
      <c r="C155" s="427">
        <v>99.723699999999994</v>
      </c>
      <c r="D155" s="427">
        <v>4.9000000000000004</v>
      </c>
      <c r="E155" s="427" t="s">
        <v>594</v>
      </c>
      <c r="F155" s="427">
        <v>5.4</v>
      </c>
      <c r="G155" s="427">
        <v>5.4728999999998997</v>
      </c>
      <c r="H155" s="426" t="s">
        <v>196</v>
      </c>
      <c r="I155" s="428">
        <v>214181.11</v>
      </c>
      <c r="J155" s="428">
        <v>214181.11</v>
      </c>
      <c r="K155" s="428">
        <v>213589.43</v>
      </c>
      <c r="L155" s="383">
        <v>1</v>
      </c>
    </row>
    <row r="156" spans="1:12" s="381" customFormat="1" ht="15" x14ac:dyDescent="0.25">
      <c r="A156" s="382" t="s">
        <v>195</v>
      </c>
      <c r="B156" s="426" t="s">
        <v>188</v>
      </c>
      <c r="C156" s="427">
        <v>99.728200000000001</v>
      </c>
      <c r="D156" s="427">
        <v>4.9000000000000004</v>
      </c>
      <c r="E156" s="427" t="s">
        <v>595</v>
      </c>
      <c r="F156" s="427">
        <v>5.4</v>
      </c>
      <c r="G156" s="427">
        <v>5.4728999999998997</v>
      </c>
      <c r="H156" s="426" t="s">
        <v>196</v>
      </c>
      <c r="I156" s="428">
        <v>52838.13</v>
      </c>
      <c r="J156" s="428">
        <v>52838.13</v>
      </c>
      <c r="K156" s="428">
        <v>52694.5</v>
      </c>
      <c r="L156" s="383">
        <v>1</v>
      </c>
    </row>
    <row r="157" spans="1:12" s="381" customFormat="1" ht="15" x14ac:dyDescent="0.25">
      <c r="A157" s="382" t="s">
        <v>195</v>
      </c>
      <c r="B157" s="426" t="s">
        <v>188</v>
      </c>
      <c r="C157" s="427">
        <v>99.734099999999998</v>
      </c>
      <c r="D157" s="427">
        <v>4.9000000000000004</v>
      </c>
      <c r="E157" s="427" t="s">
        <v>559</v>
      </c>
      <c r="F157" s="427">
        <v>5.4</v>
      </c>
      <c r="G157" s="427">
        <v>5.4728999999998997</v>
      </c>
      <c r="H157" s="426" t="s">
        <v>196</v>
      </c>
      <c r="I157" s="428">
        <v>88400</v>
      </c>
      <c r="J157" s="428">
        <v>88400</v>
      </c>
      <c r="K157" s="428">
        <v>88164.92</v>
      </c>
      <c r="L157" s="383">
        <v>1</v>
      </c>
    </row>
    <row r="158" spans="1:12" s="381" customFormat="1" ht="15" x14ac:dyDescent="0.25">
      <c r="A158" s="382" t="s">
        <v>195</v>
      </c>
      <c r="B158" s="426" t="s">
        <v>188</v>
      </c>
      <c r="C158" s="427">
        <v>99.974199999999996</v>
      </c>
      <c r="D158" s="427">
        <v>9.25</v>
      </c>
      <c r="E158" s="427" t="s">
        <v>596</v>
      </c>
      <c r="F158" s="427">
        <v>9.25</v>
      </c>
      <c r="G158" s="427">
        <v>9.4639062499998996</v>
      </c>
      <c r="H158" s="426" t="s">
        <v>196</v>
      </c>
      <c r="I158" s="428">
        <v>4648209.99</v>
      </c>
      <c r="J158" s="428">
        <v>4648209.99</v>
      </c>
      <c r="K158" s="428">
        <v>4647009.07</v>
      </c>
      <c r="L158" s="383">
        <v>2</v>
      </c>
    </row>
    <row r="159" spans="1:12" s="381" customFormat="1" ht="15" x14ac:dyDescent="0.25">
      <c r="A159" s="382" t="s">
        <v>195</v>
      </c>
      <c r="B159" s="426" t="s">
        <v>188</v>
      </c>
      <c r="C159" s="427">
        <v>99.975099999999998</v>
      </c>
      <c r="D159" s="427">
        <v>9.25</v>
      </c>
      <c r="E159" s="427" t="s">
        <v>405</v>
      </c>
      <c r="F159" s="427">
        <v>9.25</v>
      </c>
      <c r="G159" s="427">
        <v>9.4639062499998996</v>
      </c>
      <c r="H159" s="426" t="s">
        <v>196</v>
      </c>
      <c r="I159" s="428">
        <v>6074309.8399999999</v>
      </c>
      <c r="J159" s="428">
        <v>6074309.8399999999</v>
      </c>
      <c r="K159" s="428">
        <v>6072798.0499999998</v>
      </c>
      <c r="L159" s="383">
        <v>3</v>
      </c>
    </row>
    <row r="160" spans="1:12" s="381" customFormat="1" ht="15" x14ac:dyDescent="0.25">
      <c r="A160" s="382" t="s">
        <v>195</v>
      </c>
      <c r="B160" s="426" t="s">
        <v>188</v>
      </c>
      <c r="C160" s="427">
        <v>99.975499999999997</v>
      </c>
      <c r="D160" s="427">
        <v>9.25</v>
      </c>
      <c r="E160" s="427" t="s">
        <v>582</v>
      </c>
      <c r="F160" s="427">
        <v>9.25</v>
      </c>
      <c r="G160" s="427">
        <v>9.4639062499998996</v>
      </c>
      <c r="H160" s="426" t="s">
        <v>196</v>
      </c>
      <c r="I160" s="428">
        <v>1470087.76</v>
      </c>
      <c r="J160" s="428">
        <v>1470087.76</v>
      </c>
      <c r="K160" s="428">
        <v>1469727.92</v>
      </c>
      <c r="L160" s="383">
        <v>1</v>
      </c>
    </row>
    <row r="161" spans="1:12" s="381" customFormat="1" ht="15" x14ac:dyDescent="0.25">
      <c r="A161" s="382" t="s">
        <v>195</v>
      </c>
      <c r="B161" s="426" t="s">
        <v>188</v>
      </c>
      <c r="C161" s="427">
        <v>99.976600000000005</v>
      </c>
      <c r="D161" s="427">
        <v>8.75</v>
      </c>
      <c r="E161" s="427" t="s">
        <v>597</v>
      </c>
      <c r="F161" s="427">
        <v>8.75</v>
      </c>
      <c r="G161" s="427">
        <v>8.9414062499999005</v>
      </c>
      <c r="H161" s="426" t="s">
        <v>196</v>
      </c>
      <c r="I161" s="428">
        <v>46000000</v>
      </c>
      <c r="J161" s="428">
        <v>46000000</v>
      </c>
      <c r="K161" s="428">
        <v>45989232.119999997</v>
      </c>
      <c r="L161" s="383">
        <v>1</v>
      </c>
    </row>
    <row r="162" spans="1:12" s="381" customFormat="1" ht="15" x14ac:dyDescent="0.25">
      <c r="A162" s="382" t="s">
        <v>195</v>
      </c>
      <c r="B162" s="426" t="s">
        <v>188</v>
      </c>
      <c r="C162" s="427">
        <v>99.977000000000004</v>
      </c>
      <c r="D162" s="427">
        <v>8.75</v>
      </c>
      <c r="E162" s="427" t="s">
        <v>598</v>
      </c>
      <c r="F162" s="427">
        <v>8.75</v>
      </c>
      <c r="G162" s="427">
        <v>8.9414062499999005</v>
      </c>
      <c r="H162" s="426" t="s">
        <v>196</v>
      </c>
      <c r="I162" s="428">
        <v>30000</v>
      </c>
      <c r="J162" s="428">
        <v>30000</v>
      </c>
      <c r="K162" s="428">
        <v>29993.09</v>
      </c>
      <c r="L162" s="383">
        <v>1</v>
      </c>
    </row>
    <row r="163" spans="1:12" s="381" customFormat="1" ht="15" x14ac:dyDescent="0.25">
      <c r="A163" s="382" t="s">
        <v>195</v>
      </c>
      <c r="B163" s="426" t="s">
        <v>188</v>
      </c>
      <c r="C163" s="427">
        <v>99.977599999999995</v>
      </c>
      <c r="D163" s="427">
        <v>8.75</v>
      </c>
      <c r="E163" s="427" t="s">
        <v>386</v>
      </c>
      <c r="F163" s="427">
        <v>8.75</v>
      </c>
      <c r="G163" s="427">
        <v>8.9414062499999005</v>
      </c>
      <c r="H163" s="426" t="s">
        <v>196</v>
      </c>
      <c r="I163" s="428">
        <v>4000000</v>
      </c>
      <c r="J163" s="428">
        <v>4000000</v>
      </c>
      <c r="K163" s="428">
        <v>3999102.1</v>
      </c>
      <c r="L163" s="383">
        <v>1</v>
      </c>
    </row>
    <row r="164" spans="1:12" s="381" customFormat="1" ht="15" x14ac:dyDescent="0.25">
      <c r="A164" s="382" t="s">
        <v>195</v>
      </c>
      <c r="B164" s="426" t="s">
        <v>188</v>
      </c>
      <c r="C164" s="427">
        <v>99.978300000000004</v>
      </c>
      <c r="D164" s="427">
        <v>8.75</v>
      </c>
      <c r="E164" s="427" t="s">
        <v>296</v>
      </c>
      <c r="F164" s="427">
        <v>8.75</v>
      </c>
      <c r="G164" s="427">
        <v>8.9414062499999005</v>
      </c>
      <c r="H164" s="426" t="s">
        <v>196</v>
      </c>
      <c r="I164" s="428">
        <v>152745.51</v>
      </c>
      <c r="J164" s="428">
        <v>152745.51</v>
      </c>
      <c r="K164" s="428">
        <v>152712.44</v>
      </c>
      <c r="L164" s="383">
        <v>1</v>
      </c>
    </row>
    <row r="165" spans="1:12" s="381" customFormat="1" ht="15" x14ac:dyDescent="0.25">
      <c r="A165" s="382" t="s">
        <v>195</v>
      </c>
      <c r="B165" s="426" t="s">
        <v>188</v>
      </c>
      <c r="C165" s="427">
        <v>99.978399999999993</v>
      </c>
      <c r="D165" s="427">
        <v>8.75</v>
      </c>
      <c r="E165" s="427" t="s">
        <v>599</v>
      </c>
      <c r="F165" s="427">
        <v>8.75</v>
      </c>
      <c r="G165" s="427">
        <v>8.9414062499999005</v>
      </c>
      <c r="H165" s="426" t="s">
        <v>196</v>
      </c>
      <c r="I165" s="428">
        <v>2703142.94</v>
      </c>
      <c r="J165" s="428">
        <v>2703142.94</v>
      </c>
      <c r="K165" s="428">
        <v>2702559.96</v>
      </c>
      <c r="L165" s="383">
        <v>2</v>
      </c>
    </row>
    <row r="166" spans="1:12" s="381" customFormat="1" ht="15" x14ac:dyDescent="0.25">
      <c r="A166" s="382" t="s">
        <v>195</v>
      </c>
      <c r="B166" s="426" t="s">
        <v>188</v>
      </c>
      <c r="C166" s="427">
        <v>99.979100000000003</v>
      </c>
      <c r="D166" s="427">
        <v>8.75</v>
      </c>
      <c r="E166" s="427" t="s">
        <v>320</v>
      </c>
      <c r="F166" s="427">
        <v>8.75</v>
      </c>
      <c r="G166" s="427">
        <v>8.9414062499999005</v>
      </c>
      <c r="H166" s="426" t="s">
        <v>196</v>
      </c>
      <c r="I166" s="428">
        <v>278800</v>
      </c>
      <c r="J166" s="428">
        <v>278800</v>
      </c>
      <c r="K166" s="428">
        <v>278741.83</v>
      </c>
      <c r="L166" s="383">
        <v>1</v>
      </c>
    </row>
    <row r="167" spans="1:12" s="381" customFormat="1" ht="15" x14ac:dyDescent="0.25">
      <c r="A167" s="382" t="s">
        <v>195</v>
      </c>
      <c r="B167" s="426" t="s">
        <v>188</v>
      </c>
      <c r="C167" s="427">
        <v>99.995500000000007</v>
      </c>
      <c r="D167" s="427">
        <v>9.25</v>
      </c>
      <c r="E167" s="427" t="s">
        <v>600</v>
      </c>
      <c r="F167" s="427">
        <v>9.25</v>
      </c>
      <c r="G167" s="427">
        <v>9.4639062499998996</v>
      </c>
      <c r="H167" s="426" t="s">
        <v>196</v>
      </c>
      <c r="I167" s="428">
        <v>2948229.66</v>
      </c>
      <c r="J167" s="428">
        <v>2948229.66</v>
      </c>
      <c r="K167" s="428">
        <v>2948097.85</v>
      </c>
      <c r="L167" s="383">
        <v>5</v>
      </c>
    </row>
    <row r="168" spans="1:12" s="381" customFormat="1" ht="15" x14ac:dyDescent="0.25">
      <c r="A168" s="382" t="s">
        <v>195</v>
      </c>
      <c r="B168" s="426" t="s">
        <v>188</v>
      </c>
      <c r="C168" s="427">
        <v>99.997200000000007</v>
      </c>
      <c r="D168" s="427">
        <v>9.25</v>
      </c>
      <c r="E168" s="427" t="s">
        <v>587</v>
      </c>
      <c r="F168" s="427">
        <v>9.25</v>
      </c>
      <c r="G168" s="427">
        <v>9.4639062499998996</v>
      </c>
      <c r="H168" s="426" t="s">
        <v>196</v>
      </c>
      <c r="I168" s="428">
        <v>91581.75</v>
      </c>
      <c r="J168" s="428">
        <v>91581.75</v>
      </c>
      <c r="K168" s="428">
        <v>91579.15</v>
      </c>
      <c r="L168" s="383">
        <v>1</v>
      </c>
    </row>
    <row r="169" spans="1:12" s="381" customFormat="1" ht="15" x14ac:dyDescent="0.25">
      <c r="A169" s="382" t="s">
        <v>195</v>
      </c>
      <c r="B169" s="426" t="s">
        <v>188</v>
      </c>
      <c r="C169" s="427">
        <v>100</v>
      </c>
      <c r="D169" s="427">
        <v>8.75</v>
      </c>
      <c r="E169" s="427" t="s">
        <v>255</v>
      </c>
      <c r="F169" s="427">
        <v>8.75</v>
      </c>
      <c r="G169" s="427">
        <v>8.9414062499999005</v>
      </c>
      <c r="H169" s="426" t="s">
        <v>196</v>
      </c>
      <c r="I169" s="428">
        <v>30000000</v>
      </c>
      <c r="J169" s="428">
        <v>30000000</v>
      </c>
      <c r="K169" s="428">
        <v>30000000</v>
      </c>
      <c r="L169" s="383">
        <v>1</v>
      </c>
    </row>
    <row r="170" spans="1:12" s="381" customFormat="1" ht="15" x14ac:dyDescent="0.25">
      <c r="A170" s="382" t="s">
        <v>195</v>
      </c>
      <c r="B170" s="426" t="s">
        <v>188</v>
      </c>
      <c r="C170" s="427">
        <v>103</v>
      </c>
      <c r="D170" s="427">
        <v>8.75</v>
      </c>
      <c r="E170" s="427" t="s">
        <v>320</v>
      </c>
      <c r="F170" s="427">
        <v>7.4806956488281999</v>
      </c>
      <c r="G170" s="427">
        <v>7.6205976673042004</v>
      </c>
      <c r="H170" s="426" t="s">
        <v>196</v>
      </c>
      <c r="I170" s="428">
        <v>86231.5</v>
      </c>
      <c r="J170" s="428">
        <v>86231.5</v>
      </c>
      <c r="K170" s="428">
        <v>88818.45</v>
      </c>
      <c r="L170" s="383">
        <v>1</v>
      </c>
    </row>
    <row r="171" spans="1:12" s="381" customFormat="1" ht="15.6" x14ac:dyDescent="0.3">
      <c r="A171" s="384" t="s">
        <v>194</v>
      </c>
      <c r="B171" s="429" t="s">
        <v>194</v>
      </c>
      <c r="C171" s="430" t="s">
        <v>194</v>
      </c>
      <c r="D171" s="430" t="s">
        <v>194</v>
      </c>
      <c r="E171" s="430" t="s">
        <v>194</v>
      </c>
      <c r="F171" s="430" t="s">
        <v>194</v>
      </c>
      <c r="G171" s="430" t="s">
        <v>194</v>
      </c>
      <c r="H171" s="429" t="s">
        <v>194</v>
      </c>
      <c r="I171" s="431">
        <v>129457493.23</v>
      </c>
      <c r="J171" s="431">
        <v>129457493.23</v>
      </c>
      <c r="K171" s="431">
        <v>129187233.13</v>
      </c>
      <c r="L171" s="385">
        <v>79</v>
      </c>
    </row>
    <row r="172" spans="1:12" s="381" customFormat="1" ht="15.6" x14ac:dyDescent="0.3">
      <c r="A172" s="384" t="s">
        <v>270</v>
      </c>
      <c r="B172" s="429"/>
      <c r="C172" s="430"/>
      <c r="D172" s="430"/>
      <c r="E172" s="430"/>
      <c r="F172" s="430"/>
      <c r="G172" s="430"/>
      <c r="H172" s="429"/>
      <c r="I172" s="431"/>
      <c r="J172" s="431"/>
      <c r="K172" s="431"/>
      <c r="L172" s="385"/>
    </row>
    <row r="173" spans="1:12" s="381" customFormat="1" ht="15" x14ac:dyDescent="0.25">
      <c r="A173" s="382" t="s">
        <v>195</v>
      </c>
      <c r="B173" s="426" t="s">
        <v>188</v>
      </c>
      <c r="C173" s="427">
        <v>84.2089</v>
      </c>
      <c r="D173" s="427">
        <v>7.54</v>
      </c>
      <c r="E173" s="427" t="s">
        <v>601</v>
      </c>
      <c r="F173" s="427">
        <v>11.000000000000099</v>
      </c>
      <c r="G173" s="427">
        <v>11.571883619521399</v>
      </c>
      <c r="H173" s="426" t="s">
        <v>196</v>
      </c>
      <c r="I173" s="428">
        <v>6500</v>
      </c>
      <c r="J173" s="428">
        <v>6500</v>
      </c>
      <c r="K173" s="428">
        <v>5473.58</v>
      </c>
      <c r="L173" s="383">
        <v>1</v>
      </c>
    </row>
    <row r="174" spans="1:12" s="381" customFormat="1" ht="15" x14ac:dyDescent="0.25">
      <c r="A174" s="382" t="s">
        <v>195</v>
      </c>
      <c r="B174" s="426" t="s">
        <v>188</v>
      </c>
      <c r="C174" s="427">
        <v>84.985500000000002</v>
      </c>
      <c r="D174" s="427">
        <v>7.93</v>
      </c>
      <c r="E174" s="427" t="s">
        <v>602</v>
      </c>
      <c r="F174" s="427">
        <v>11</v>
      </c>
      <c r="G174" s="427">
        <v>11.571883619521399</v>
      </c>
      <c r="H174" s="426" t="s">
        <v>196</v>
      </c>
      <c r="I174" s="428">
        <v>17000</v>
      </c>
      <c r="J174" s="428">
        <v>17000</v>
      </c>
      <c r="K174" s="428">
        <v>14447.53</v>
      </c>
      <c r="L174" s="383">
        <v>1</v>
      </c>
    </row>
    <row r="175" spans="1:12" s="381" customFormat="1" ht="15" x14ac:dyDescent="0.25">
      <c r="A175" s="382" t="s">
        <v>195</v>
      </c>
      <c r="B175" s="426" t="s">
        <v>188</v>
      </c>
      <c r="C175" s="427">
        <v>86.263300000000001</v>
      </c>
      <c r="D175" s="427">
        <v>7.54</v>
      </c>
      <c r="E175" s="427" t="s">
        <v>603</v>
      </c>
      <c r="F175" s="427">
        <v>10.5</v>
      </c>
      <c r="G175" s="427">
        <v>11.0203450451823</v>
      </c>
      <c r="H175" s="426" t="s">
        <v>196</v>
      </c>
      <c r="I175" s="428">
        <v>6000</v>
      </c>
      <c r="J175" s="428">
        <v>6000</v>
      </c>
      <c r="K175" s="428">
        <v>5175.8</v>
      </c>
      <c r="L175" s="383">
        <v>1</v>
      </c>
    </row>
    <row r="176" spans="1:12" s="381" customFormat="1" ht="15" x14ac:dyDescent="0.25">
      <c r="A176" s="382" t="s">
        <v>195</v>
      </c>
      <c r="B176" s="426" t="s">
        <v>188</v>
      </c>
      <c r="C176" s="427">
        <v>87.196899999999999</v>
      </c>
      <c r="D176" s="427">
        <v>7.93</v>
      </c>
      <c r="E176" s="427" t="s">
        <v>604</v>
      </c>
      <c r="F176" s="427">
        <v>10.5</v>
      </c>
      <c r="G176" s="427">
        <v>11.0203450451823</v>
      </c>
      <c r="H176" s="426" t="s">
        <v>196</v>
      </c>
      <c r="I176" s="428">
        <v>8000</v>
      </c>
      <c r="J176" s="428">
        <v>8000</v>
      </c>
      <c r="K176" s="428">
        <v>6975.75</v>
      </c>
      <c r="L176" s="383">
        <v>1</v>
      </c>
    </row>
    <row r="177" spans="1:12" s="381" customFormat="1" ht="15" x14ac:dyDescent="0.25">
      <c r="A177" s="382" t="s">
        <v>195</v>
      </c>
      <c r="B177" s="426" t="s">
        <v>188</v>
      </c>
      <c r="C177" s="427">
        <v>87.200199999999995</v>
      </c>
      <c r="D177" s="427">
        <v>7.93</v>
      </c>
      <c r="E177" s="427" t="s">
        <v>605</v>
      </c>
      <c r="F177" s="427">
        <v>10.5</v>
      </c>
      <c r="G177" s="427">
        <v>11.0203450451823</v>
      </c>
      <c r="H177" s="426" t="s">
        <v>196</v>
      </c>
      <c r="I177" s="428">
        <v>2200</v>
      </c>
      <c r="J177" s="428">
        <v>2200</v>
      </c>
      <c r="K177" s="428">
        <v>1918.4</v>
      </c>
      <c r="L177" s="383">
        <v>1</v>
      </c>
    </row>
    <row r="178" spans="1:12" s="381" customFormat="1" ht="15" x14ac:dyDescent="0.25">
      <c r="A178" s="382" t="s">
        <v>195</v>
      </c>
      <c r="B178" s="426" t="s">
        <v>188</v>
      </c>
      <c r="C178" s="427">
        <v>87.203599999999994</v>
      </c>
      <c r="D178" s="427">
        <v>7.93</v>
      </c>
      <c r="E178" s="427" t="s">
        <v>606</v>
      </c>
      <c r="F178" s="427">
        <v>10.5</v>
      </c>
      <c r="G178" s="427">
        <v>11.0203450451823</v>
      </c>
      <c r="H178" s="426" t="s">
        <v>196</v>
      </c>
      <c r="I178" s="428">
        <v>26320</v>
      </c>
      <c r="J178" s="428">
        <v>26320</v>
      </c>
      <c r="K178" s="428">
        <v>22951.97</v>
      </c>
      <c r="L178" s="383">
        <v>3</v>
      </c>
    </row>
    <row r="179" spans="1:12" s="381" customFormat="1" ht="15" x14ac:dyDescent="0.25">
      <c r="A179" s="382" t="s">
        <v>195</v>
      </c>
      <c r="B179" s="426" t="s">
        <v>188</v>
      </c>
      <c r="C179" s="427">
        <v>87.206900000000005</v>
      </c>
      <c r="D179" s="427">
        <v>7.93</v>
      </c>
      <c r="E179" s="427" t="s">
        <v>607</v>
      </c>
      <c r="F179" s="427">
        <v>10.5</v>
      </c>
      <c r="G179" s="427">
        <v>11.0203450451823</v>
      </c>
      <c r="H179" s="426" t="s">
        <v>196</v>
      </c>
      <c r="I179" s="428">
        <v>6540</v>
      </c>
      <c r="J179" s="428">
        <v>6540</v>
      </c>
      <c r="K179" s="428">
        <v>5703.33</v>
      </c>
      <c r="L179" s="383">
        <v>1</v>
      </c>
    </row>
    <row r="180" spans="1:12" s="381" customFormat="1" ht="15" x14ac:dyDescent="0.25">
      <c r="A180" s="382" t="s">
        <v>195</v>
      </c>
      <c r="B180" s="426" t="s">
        <v>188</v>
      </c>
      <c r="C180" s="427">
        <v>87.210300000000004</v>
      </c>
      <c r="D180" s="427">
        <v>7.93</v>
      </c>
      <c r="E180" s="427" t="s">
        <v>608</v>
      </c>
      <c r="F180" s="427">
        <v>10.5</v>
      </c>
      <c r="G180" s="427">
        <v>11.0203450451823</v>
      </c>
      <c r="H180" s="426" t="s">
        <v>196</v>
      </c>
      <c r="I180" s="428">
        <v>5320</v>
      </c>
      <c r="J180" s="428">
        <v>5320</v>
      </c>
      <c r="K180" s="428">
        <v>4639.59</v>
      </c>
      <c r="L180" s="383">
        <v>2</v>
      </c>
    </row>
    <row r="181" spans="1:12" s="381" customFormat="1" ht="15" x14ac:dyDescent="0.25">
      <c r="A181" s="382" t="s">
        <v>195</v>
      </c>
      <c r="B181" s="426" t="s">
        <v>188</v>
      </c>
      <c r="C181" s="427">
        <v>89.456900000000005</v>
      </c>
      <c r="D181" s="427">
        <v>7.54</v>
      </c>
      <c r="E181" s="427" t="s">
        <v>461</v>
      </c>
      <c r="F181" s="427">
        <v>9.75</v>
      </c>
      <c r="G181" s="427">
        <v>10.1977219732574</v>
      </c>
      <c r="H181" s="426" t="s">
        <v>196</v>
      </c>
      <c r="I181" s="428">
        <v>25590</v>
      </c>
      <c r="J181" s="428">
        <v>25590</v>
      </c>
      <c r="K181" s="428">
        <v>22892.01</v>
      </c>
      <c r="L181" s="383">
        <v>3</v>
      </c>
    </row>
    <row r="182" spans="1:12" s="381" customFormat="1" ht="15" x14ac:dyDescent="0.25">
      <c r="A182" s="382" t="s">
        <v>195</v>
      </c>
      <c r="B182" s="426" t="s">
        <v>188</v>
      </c>
      <c r="C182" s="427">
        <v>89.488</v>
      </c>
      <c r="D182" s="427">
        <v>7.93</v>
      </c>
      <c r="E182" s="427" t="s">
        <v>609</v>
      </c>
      <c r="F182" s="427">
        <v>10</v>
      </c>
      <c r="G182" s="427">
        <v>10.471306744129601</v>
      </c>
      <c r="H182" s="426" t="s">
        <v>196</v>
      </c>
      <c r="I182" s="428">
        <v>26820</v>
      </c>
      <c r="J182" s="428">
        <v>26820</v>
      </c>
      <c r="K182" s="428">
        <v>24000.67</v>
      </c>
      <c r="L182" s="383">
        <v>5</v>
      </c>
    </row>
    <row r="183" spans="1:12" s="381" customFormat="1" ht="15" x14ac:dyDescent="0.25">
      <c r="A183" s="382" t="s">
        <v>195</v>
      </c>
      <c r="B183" s="426" t="s">
        <v>188</v>
      </c>
      <c r="C183" s="427">
        <v>89.490799999999993</v>
      </c>
      <c r="D183" s="427">
        <v>7.93</v>
      </c>
      <c r="E183" s="427" t="s">
        <v>610</v>
      </c>
      <c r="F183" s="427">
        <v>10</v>
      </c>
      <c r="G183" s="427">
        <v>10.471306744129601</v>
      </c>
      <c r="H183" s="426" t="s">
        <v>196</v>
      </c>
      <c r="I183" s="428">
        <v>3180</v>
      </c>
      <c r="J183" s="428">
        <v>3180</v>
      </c>
      <c r="K183" s="428">
        <v>2845.81</v>
      </c>
      <c r="L183" s="383">
        <v>1</v>
      </c>
    </row>
    <row r="184" spans="1:12" s="381" customFormat="1" ht="15" x14ac:dyDescent="0.25">
      <c r="A184" s="382" t="s">
        <v>195</v>
      </c>
      <c r="B184" s="426" t="s">
        <v>188</v>
      </c>
      <c r="C184" s="427">
        <v>90.604699999999994</v>
      </c>
      <c r="D184" s="427">
        <v>7.54</v>
      </c>
      <c r="E184" s="427" t="s">
        <v>408</v>
      </c>
      <c r="F184" s="427">
        <v>9.5</v>
      </c>
      <c r="G184" s="427">
        <v>9.9247584081007005</v>
      </c>
      <c r="H184" s="426" t="s">
        <v>196</v>
      </c>
      <c r="I184" s="428">
        <v>4890</v>
      </c>
      <c r="J184" s="428">
        <v>4890</v>
      </c>
      <c r="K184" s="428">
        <v>4430.57</v>
      </c>
      <c r="L184" s="383">
        <v>1</v>
      </c>
    </row>
    <row r="185" spans="1:12" s="381" customFormat="1" ht="15" x14ac:dyDescent="0.25">
      <c r="A185" s="382" t="s">
        <v>195</v>
      </c>
      <c r="B185" s="426" t="s">
        <v>188</v>
      </c>
      <c r="C185" s="427">
        <v>90.607699999999994</v>
      </c>
      <c r="D185" s="427">
        <v>7.54</v>
      </c>
      <c r="E185" s="427" t="s">
        <v>513</v>
      </c>
      <c r="F185" s="427">
        <v>9.4999999999997993</v>
      </c>
      <c r="G185" s="427">
        <v>9.9247584081007005</v>
      </c>
      <c r="H185" s="426" t="s">
        <v>196</v>
      </c>
      <c r="I185" s="428">
        <v>53100</v>
      </c>
      <c r="J185" s="428">
        <v>53100</v>
      </c>
      <c r="K185" s="428">
        <v>48112.68</v>
      </c>
      <c r="L185" s="383">
        <v>1</v>
      </c>
    </row>
    <row r="186" spans="1:12" s="381" customFormat="1" ht="15" x14ac:dyDescent="0.25">
      <c r="A186" s="382" t="s">
        <v>195</v>
      </c>
      <c r="B186" s="426" t="s">
        <v>188</v>
      </c>
      <c r="C186" s="427">
        <v>90.694100000000006</v>
      </c>
      <c r="D186" s="427">
        <v>7.35</v>
      </c>
      <c r="E186" s="427" t="s">
        <v>611</v>
      </c>
      <c r="F186" s="427">
        <v>9.5</v>
      </c>
      <c r="G186" s="427">
        <v>9.9247584081007005</v>
      </c>
      <c r="H186" s="426" t="s">
        <v>196</v>
      </c>
      <c r="I186" s="428">
        <v>53100</v>
      </c>
      <c r="J186" s="428">
        <v>53100</v>
      </c>
      <c r="K186" s="428">
        <v>48158.559999999998</v>
      </c>
      <c r="L186" s="383">
        <v>1</v>
      </c>
    </row>
    <row r="187" spans="1:12" s="381" customFormat="1" ht="15" x14ac:dyDescent="0.25">
      <c r="A187" s="382" t="s">
        <v>195</v>
      </c>
      <c r="B187" s="426" t="s">
        <v>188</v>
      </c>
      <c r="C187" s="427">
        <v>91.026499999999999</v>
      </c>
      <c r="D187" s="427">
        <v>7.13</v>
      </c>
      <c r="E187" s="427" t="s">
        <v>469</v>
      </c>
      <c r="F187" s="427">
        <v>9.5</v>
      </c>
      <c r="G187" s="427">
        <v>9.9247584081007005</v>
      </c>
      <c r="H187" s="426" t="s">
        <v>196</v>
      </c>
      <c r="I187" s="428">
        <v>53100</v>
      </c>
      <c r="J187" s="428">
        <v>53100</v>
      </c>
      <c r="K187" s="428">
        <v>48335.09</v>
      </c>
      <c r="L187" s="383">
        <v>1</v>
      </c>
    </row>
    <row r="188" spans="1:12" s="381" customFormat="1" ht="15" x14ac:dyDescent="0.25">
      <c r="A188" s="382" t="s">
        <v>195</v>
      </c>
      <c r="B188" s="426" t="s">
        <v>188</v>
      </c>
      <c r="C188" s="427">
        <v>91.047600000000003</v>
      </c>
      <c r="D188" s="427">
        <v>7.13</v>
      </c>
      <c r="E188" s="427" t="s">
        <v>612</v>
      </c>
      <c r="F188" s="427">
        <v>9.5</v>
      </c>
      <c r="G188" s="427">
        <v>9.9247584081007005</v>
      </c>
      <c r="H188" s="426" t="s">
        <v>196</v>
      </c>
      <c r="I188" s="428">
        <v>53100</v>
      </c>
      <c r="J188" s="428">
        <v>53100</v>
      </c>
      <c r="K188" s="428">
        <v>48346.25</v>
      </c>
      <c r="L188" s="383">
        <v>1</v>
      </c>
    </row>
    <row r="189" spans="1:12" s="381" customFormat="1" ht="15" x14ac:dyDescent="0.25">
      <c r="A189" s="382" t="s">
        <v>195</v>
      </c>
      <c r="B189" s="426" t="s">
        <v>188</v>
      </c>
      <c r="C189" s="427">
        <v>91.489500000000007</v>
      </c>
      <c r="D189" s="427">
        <v>7.54</v>
      </c>
      <c r="E189" s="427" t="s">
        <v>398</v>
      </c>
      <c r="F189" s="427">
        <v>9.3000000000000007</v>
      </c>
      <c r="G189" s="427">
        <v>9.7068339621336008</v>
      </c>
      <c r="H189" s="426" t="s">
        <v>196</v>
      </c>
      <c r="I189" s="428">
        <v>20060</v>
      </c>
      <c r="J189" s="428">
        <v>20060</v>
      </c>
      <c r="K189" s="428">
        <v>18352.8</v>
      </c>
      <c r="L189" s="383">
        <v>1</v>
      </c>
    </row>
    <row r="190" spans="1:12" s="381" customFormat="1" ht="15" x14ac:dyDescent="0.25">
      <c r="A190" s="382" t="s">
        <v>195</v>
      </c>
      <c r="B190" s="426" t="s">
        <v>188</v>
      </c>
      <c r="C190" s="427">
        <v>91.505700000000004</v>
      </c>
      <c r="D190" s="427">
        <v>7.54</v>
      </c>
      <c r="E190" s="427" t="s">
        <v>321</v>
      </c>
      <c r="F190" s="427">
        <v>9.3000000000000007</v>
      </c>
      <c r="G190" s="427">
        <v>9.7068339621336008</v>
      </c>
      <c r="H190" s="426" t="s">
        <v>196</v>
      </c>
      <c r="I190" s="428">
        <v>2300</v>
      </c>
      <c r="J190" s="428">
        <v>2300</v>
      </c>
      <c r="K190" s="428">
        <v>2104.63</v>
      </c>
      <c r="L190" s="383">
        <v>1</v>
      </c>
    </row>
    <row r="191" spans="1:12" s="381" customFormat="1" ht="15" x14ac:dyDescent="0.25">
      <c r="A191" s="382" t="s">
        <v>195</v>
      </c>
      <c r="B191" s="426" t="s">
        <v>188</v>
      </c>
      <c r="C191" s="427">
        <v>91.513900000000007</v>
      </c>
      <c r="D191" s="427">
        <v>7.54</v>
      </c>
      <c r="E191" s="427" t="s">
        <v>408</v>
      </c>
      <c r="F191" s="427">
        <v>9.3000000000000007</v>
      </c>
      <c r="G191" s="427">
        <v>9.7068339621336008</v>
      </c>
      <c r="H191" s="426" t="s">
        <v>196</v>
      </c>
      <c r="I191" s="428">
        <v>4315</v>
      </c>
      <c r="J191" s="428">
        <v>4315</v>
      </c>
      <c r="K191" s="428">
        <v>3948.82</v>
      </c>
      <c r="L191" s="383">
        <v>1</v>
      </c>
    </row>
    <row r="192" spans="1:12" s="381" customFormat="1" ht="15" x14ac:dyDescent="0.25">
      <c r="A192" s="382" t="s">
        <v>195</v>
      </c>
      <c r="B192" s="426" t="s">
        <v>188</v>
      </c>
      <c r="C192" s="427">
        <v>91.700999999999993</v>
      </c>
      <c r="D192" s="427">
        <v>7.54</v>
      </c>
      <c r="E192" s="427" t="s">
        <v>400</v>
      </c>
      <c r="F192" s="427">
        <v>9.25</v>
      </c>
      <c r="G192" s="427">
        <v>9.6524147661049007</v>
      </c>
      <c r="H192" s="426" t="s">
        <v>196</v>
      </c>
      <c r="I192" s="428">
        <v>46462.5</v>
      </c>
      <c r="J192" s="428">
        <v>46462.5</v>
      </c>
      <c r="K192" s="428">
        <v>42606.57</v>
      </c>
      <c r="L192" s="383">
        <v>1</v>
      </c>
    </row>
    <row r="193" spans="1:12" s="381" customFormat="1" ht="15" x14ac:dyDescent="0.25">
      <c r="A193" s="382" t="s">
        <v>195</v>
      </c>
      <c r="B193" s="426" t="s">
        <v>188</v>
      </c>
      <c r="C193" s="427">
        <v>91.924300000000002</v>
      </c>
      <c r="D193" s="427">
        <v>7.54</v>
      </c>
      <c r="E193" s="427" t="s">
        <v>322</v>
      </c>
      <c r="F193" s="427">
        <v>9.1999999999999993</v>
      </c>
      <c r="G193" s="427">
        <v>9.5980203157880002</v>
      </c>
      <c r="H193" s="426" t="s">
        <v>196</v>
      </c>
      <c r="I193" s="428">
        <v>103250</v>
      </c>
      <c r="J193" s="428">
        <v>103250</v>
      </c>
      <c r="K193" s="428">
        <v>94911.8</v>
      </c>
      <c r="L193" s="383">
        <v>2</v>
      </c>
    </row>
    <row r="194" spans="1:12" s="381" customFormat="1" ht="15" x14ac:dyDescent="0.25">
      <c r="A194" s="382" t="s">
        <v>195</v>
      </c>
      <c r="B194" s="426" t="s">
        <v>188</v>
      </c>
      <c r="C194" s="427">
        <v>91.995500000000007</v>
      </c>
      <c r="D194" s="427">
        <v>7.35</v>
      </c>
      <c r="E194" s="427" t="s">
        <v>401</v>
      </c>
      <c r="F194" s="427">
        <v>9.15</v>
      </c>
      <c r="G194" s="427">
        <v>9.5436506009530007</v>
      </c>
      <c r="H194" s="426" t="s">
        <v>196</v>
      </c>
      <c r="I194" s="428">
        <v>297360</v>
      </c>
      <c r="J194" s="428">
        <v>297360</v>
      </c>
      <c r="K194" s="428">
        <v>273557.89</v>
      </c>
      <c r="L194" s="383">
        <v>6</v>
      </c>
    </row>
    <row r="195" spans="1:12" s="381" customFormat="1" ht="15" x14ac:dyDescent="0.25">
      <c r="A195" s="382" t="s">
        <v>195</v>
      </c>
      <c r="B195" s="426" t="s">
        <v>188</v>
      </c>
      <c r="C195" s="427">
        <v>91.998400000000004</v>
      </c>
      <c r="D195" s="427">
        <v>7.35</v>
      </c>
      <c r="E195" s="427" t="s">
        <v>613</v>
      </c>
      <c r="F195" s="427">
        <v>9.15</v>
      </c>
      <c r="G195" s="427">
        <v>9.5436506009530007</v>
      </c>
      <c r="H195" s="426" t="s">
        <v>196</v>
      </c>
      <c r="I195" s="428">
        <v>47642.5</v>
      </c>
      <c r="J195" s="428">
        <v>47642.5</v>
      </c>
      <c r="K195" s="428">
        <v>43830.36</v>
      </c>
      <c r="L195" s="383">
        <v>1</v>
      </c>
    </row>
    <row r="196" spans="1:12" s="381" customFormat="1" ht="15" x14ac:dyDescent="0.25">
      <c r="A196" s="382" t="s">
        <v>195</v>
      </c>
      <c r="B196" s="426" t="s">
        <v>188</v>
      </c>
      <c r="C196" s="427">
        <v>92.153499999999994</v>
      </c>
      <c r="D196" s="427">
        <v>7.54</v>
      </c>
      <c r="E196" s="427" t="s">
        <v>614</v>
      </c>
      <c r="F196" s="427">
        <v>9.15</v>
      </c>
      <c r="G196" s="427">
        <v>9.5436506009530007</v>
      </c>
      <c r="H196" s="426" t="s">
        <v>196</v>
      </c>
      <c r="I196" s="428">
        <v>53100</v>
      </c>
      <c r="J196" s="428">
        <v>53100</v>
      </c>
      <c r="K196" s="428">
        <v>48933.52</v>
      </c>
      <c r="L196" s="383">
        <v>1</v>
      </c>
    </row>
    <row r="197" spans="1:12" s="381" customFormat="1" ht="15" x14ac:dyDescent="0.25">
      <c r="A197" s="382" t="s">
        <v>195</v>
      </c>
      <c r="B197" s="426" t="s">
        <v>188</v>
      </c>
      <c r="C197" s="427">
        <v>92.155900000000003</v>
      </c>
      <c r="D197" s="427">
        <v>7.54</v>
      </c>
      <c r="E197" s="427" t="s">
        <v>322</v>
      </c>
      <c r="F197" s="427">
        <v>9.15</v>
      </c>
      <c r="G197" s="427">
        <v>9.5436506009530007</v>
      </c>
      <c r="H197" s="426" t="s">
        <v>196</v>
      </c>
      <c r="I197" s="428">
        <v>159300</v>
      </c>
      <c r="J197" s="428">
        <v>159300</v>
      </c>
      <c r="K197" s="428">
        <v>146804.4</v>
      </c>
      <c r="L197" s="383">
        <v>3</v>
      </c>
    </row>
    <row r="198" spans="1:12" s="381" customFormat="1" ht="15" x14ac:dyDescent="0.25">
      <c r="A198" s="382" t="s">
        <v>195</v>
      </c>
      <c r="B198" s="426" t="s">
        <v>188</v>
      </c>
      <c r="C198" s="427">
        <v>92.204700000000003</v>
      </c>
      <c r="D198" s="427">
        <v>7.35</v>
      </c>
      <c r="E198" s="427" t="s">
        <v>615</v>
      </c>
      <c r="F198" s="427">
        <v>9.1</v>
      </c>
      <c r="G198" s="427">
        <v>9.4893056113740002</v>
      </c>
      <c r="H198" s="426" t="s">
        <v>196</v>
      </c>
      <c r="I198" s="428">
        <v>50002.5</v>
      </c>
      <c r="J198" s="428">
        <v>50002.5</v>
      </c>
      <c r="K198" s="428">
        <v>46104.68</v>
      </c>
      <c r="L198" s="383">
        <v>1</v>
      </c>
    </row>
    <row r="199" spans="1:12" s="381" customFormat="1" ht="15" x14ac:dyDescent="0.25">
      <c r="A199" s="382" t="s">
        <v>195</v>
      </c>
      <c r="B199" s="426" t="s">
        <v>188</v>
      </c>
      <c r="C199" s="427">
        <v>92.2727</v>
      </c>
      <c r="D199" s="427">
        <v>7.13</v>
      </c>
      <c r="E199" s="427" t="s">
        <v>616</v>
      </c>
      <c r="F199" s="427">
        <v>9.3000000000000007</v>
      </c>
      <c r="G199" s="427">
        <v>9.7068339621336008</v>
      </c>
      <c r="H199" s="426" t="s">
        <v>196</v>
      </c>
      <c r="I199" s="428">
        <v>2260</v>
      </c>
      <c r="J199" s="428">
        <v>2260</v>
      </c>
      <c r="K199" s="428">
        <v>2085.36</v>
      </c>
      <c r="L199" s="383">
        <v>1</v>
      </c>
    </row>
    <row r="200" spans="1:12" s="381" customFormat="1" ht="15" x14ac:dyDescent="0.25">
      <c r="A200" s="382" t="s">
        <v>195</v>
      </c>
      <c r="B200" s="426" t="s">
        <v>188</v>
      </c>
      <c r="C200" s="427">
        <v>92.625299999999996</v>
      </c>
      <c r="D200" s="427">
        <v>7.35</v>
      </c>
      <c r="E200" s="427" t="s">
        <v>617</v>
      </c>
      <c r="F200" s="427">
        <v>9</v>
      </c>
      <c r="G200" s="427">
        <v>9.3806897670982998</v>
      </c>
      <c r="H200" s="426" t="s">
        <v>196</v>
      </c>
      <c r="I200" s="428">
        <v>53100</v>
      </c>
      <c r="J200" s="428">
        <v>53100</v>
      </c>
      <c r="K200" s="428">
        <v>49184.06</v>
      </c>
      <c r="L200" s="383">
        <v>1</v>
      </c>
    </row>
    <row r="201" spans="1:12" s="381" customFormat="1" ht="15" x14ac:dyDescent="0.25">
      <c r="A201" s="382" t="s">
        <v>195</v>
      </c>
      <c r="B201" s="426" t="s">
        <v>188</v>
      </c>
      <c r="C201" s="427">
        <v>92.628</v>
      </c>
      <c r="D201" s="427">
        <v>7.35</v>
      </c>
      <c r="E201" s="427" t="s">
        <v>618</v>
      </c>
      <c r="F201" s="427">
        <v>9</v>
      </c>
      <c r="G201" s="427">
        <v>9.3806897670982998</v>
      </c>
      <c r="H201" s="426" t="s">
        <v>196</v>
      </c>
      <c r="I201" s="428">
        <v>100595</v>
      </c>
      <c r="J201" s="428">
        <v>100595</v>
      </c>
      <c r="K201" s="428">
        <v>93179.16</v>
      </c>
      <c r="L201" s="383">
        <v>2</v>
      </c>
    </row>
    <row r="202" spans="1:12" s="381" customFormat="1" ht="15" x14ac:dyDescent="0.25">
      <c r="A202" s="382" t="s">
        <v>195</v>
      </c>
      <c r="B202" s="426" t="s">
        <v>188</v>
      </c>
      <c r="C202" s="427">
        <v>92.641499999999994</v>
      </c>
      <c r="D202" s="427">
        <v>7.35</v>
      </c>
      <c r="E202" s="427" t="s">
        <v>619</v>
      </c>
      <c r="F202" s="427">
        <v>9</v>
      </c>
      <c r="G202" s="427">
        <v>9.3806897670982998</v>
      </c>
      <c r="H202" s="426" t="s">
        <v>196</v>
      </c>
      <c r="I202" s="428">
        <v>51920</v>
      </c>
      <c r="J202" s="428">
        <v>51920</v>
      </c>
      <c r="K202" s="428">
        <v>48099.44</v>
      </c>
      <c r="L202" s="383">
        <v>2</v>
      </c>
    </row>
    <row r="203" spans="1:12" s="381" customFormat="1" ht="15" x14ac:dyDescent="0.25">
      <c r="A203" s="382" t="s">
        <v>195</v>
      </c>
      <c r="B203" s="426" t="s">
        <v>188</v>
      </c>
      <c r="C203" s="427">
        <v>92.8172</v>
      </c>
      <c r="D203" s="427">
        <v>7.13</v>
      </c>
      <c r="E203" s="427" t="s">
        <v>620</v>
      </c>
      <c r="F203" s="427">
        <v>9</v>
      </c>
      <c r="G203" s="427">
        <v>9.3806897670982998</v>
      </c>
      <c r="H203" s="426" t="s">
        <v>196</v>
      </c>
      <c r="I203" s="428">
        <v>106200</v>
      </c>
      <c r="J203" s="428">
        <v>106200</v>
      </c>
      <c r="K203" s="428">
        <v>98571.839999999997</v>
      </c>
      <c r="L203" s="383">
        <v>2</v>
      </c>
    </row>
    <row r="204" spans="1:12" s="381" customFormat="1" ht="15" x14ac:dyDescent="0.25">
      <c r="A204" s="382" t="s">
        <v>195</v>
      </c>
      <c r="B204" s="426" t="s">
        <v>188</v>
      </c>
      <c r="C204" s="427">
        <v>92.9559</v>
      </c>
      <c r="D204" s="427">
        <v>7.13</v>
      </c>
      <c r="E204" s="427" t="s">
        <v>616</v>
      </c>
      <c r="F204" s="427">
        <v>9.1</v>
      </c>
      <c r="G204" s="427">
        <v>9.4893056113740002</v>
      </c>
      <c r="H204" s="426" t="s">
        <v>196</v>
      </c>
      <c r="I204" s="428">
        <v>19400</v>
      </c>
      <c r="J204" s="428">
        <v>19400</v>
      </c>
      <c r="K204" s="428">
        <v>18033.45</v>
      </c>
      <c r="L204" s="383">
        <v>1</v>
      </c>
    </row>
    <row r="205" spans="1:12" s="381" customFormat="1" ht="15" x14ac:dyDescent="0.25">
      <c r="A205" s="382" t="s">
        <v>195</v>
      </c>
      <c r="B205" s="426" t="s">
        <v>188</v>
      </c>
      <c r="C205" s="427">
        <v>93.250399999999999</v>
      </c>
      <c r="D205" s="427">
        <v>7.13</v>
      </c>
      <c r="E205" s="427" t="s">
        <v>621</v>
      </c>
      <c r="F205" s="427">
        <v>9</v>
      </c>
      <c r="G205" s="427">
        <v>9.3806897670982998</v>
      </c>
      <c r="H205" s="426" t="s">
        <v>196</v>
      </c>
      <c r="I205" s="428">
        <v>104135</v>
      </c>
      <c r="J205" s="428">
        <v>104135</v>
      </c>
      <c r="K205" s="428">
        <v>97106.33</v>
      </c>
      <c r="L205" s="383">
        <v>2</v>
      </c>
    </row>
    <row r="206" spans="1:12" s="381" customFormat="1" ht="15" x14ac:dyDescent="0.25">
      <c r="A206" s="382" t="s">
        <v>195</v>
      </c>
      <c r="B206" s="426" t="s">
        <v>188</v>
      </c>
      <c r="C206" s="427">
        <v>93.275499999999994</v>
      </c>
      <c r="D206" s="427">
        <v>7.13</v>
      </c>
      <c r="E206" s="427" t="s">
        <v>622</v>
      </c>
      <c r="F206" s="427">
        <v>8.875</v>
      </c>
      <c r="G206" s="427">
        <v>9.2450588593132998</v>
      </c>
      <c r="H206" s="426" t="s">
        <v>196</v>
      </c>
      <c r="I206" s="428">
        <v>53100</v>
      </c>
      <c r="J206" s="428">
        <v>53100</v>
      </c>
      <c r="K206" s="428">
        <v>49529.26</v>
      </c>
      <c r="L206" s="383">
        <v>1</v>
      </c>
    </row>
    <row r="207" spans="1:12" s="381" customFormat="1" ht="15" x14ac:dyDescent="0.25">
      <c r="A207" s="382" t="s">
        <v>195</v>
      </c>
      <c r="B207" s="426" t="s">
        <v>188</v>
      </c>
      <c r="C207" s="427">
        <v>93.706000000000003</v>
      </c>
      <c r="D207" s="427">
        <v>6.82</v>
      </c>
      <c r="E207" s="427" t="s">
        <v>623</v>
      </c>
      <c r="F207" s="427">
        <v>9</v>
      </c>
      <c r="G207" s="427">
        <v>9.3806897670982998</v>
      </c>
      <c r="H207" s="426" t="s">
        <v>196</v>
      </c>
      <c r="I207" s="428">
        <v>139682.5</v>
      </c>
      <c r="J207" s="428">
        <v>139682.5</v>
      </c>
      <c r="K207" s="428">
        <v>130890.85</v>
      </c>
      <c r="L207" s="383">
        <v>1</v>
      </c>
    </row>
    <row r="208" spans="1:12" s="381" customFormat="1" ht="15" x14ac:dyDescent="0.25">
      <c r="A208" s="382" t="s">
        <v>195</v>
      </c>
      <c r="B208" s="426" t="s">
        <v>188</v>
      </c>
      <c r="C208" s="427">
        <v>93.733900000000006</v>
      </c>
      <c r="D208" s="427">
        <v>7.13</v>
      </c>
      <c r="E208" s="427" t="s">
        <v>581</v>
      </c>
      <c r="F208" s="427">
        <v>8.75</v>
      </c>
      <c r="G208" s="427">
        <v>9.1095821332897007</v>
      </c>
      <c r="H208" s="426" t="s">
        <v>196</v>
      </c>
      <c r="I208" s="428">
        <v>13100</v>
      </c>
      <c r="J208" s="428">
        <v>13100</v>
      </c>
      <c r="K208" s="428">
        <v>12279.13</v>
      </c>
      <c r="L208" s="383">
        <v>1</v>
      </c>
    </row>
    <row r="209" spans="1:12" s="381" customFormat="1" ht="15" x14ac:dyDescent="0.25">
      <c r="A209" s="382" t="s">
        <v>195</v>
      </c>
      <c r="B209" s="426" t="s">
        <v>188</v>
      </c>
      <c r="C209" s="427">
        <v>93.739699999999999</v>
      </c>
      <c r="D209" s="427">
        <v>7.13</v>
      </c>
      <c r="E209" s="427" t="s">
        <v>622</v>
      </c>
      <c r="F209" s="427">
        <v>8.75</v>
      </c>
      <c r="G209" s="427">
        <v>9.1095821332897007</v>
      </c>
      <c r="H209" s="426" t="s">
        <v>196</v>
      </c>
      <c r="I209" s="428">
        <v>119475</v>
      </c>
      <c r="J209" s="428">
        <v>119475</v>
      </c>
      <c r="K209" s="428">
        <v>111995.48</v>
      </c>
      <c r="L209" s="383">
        <v>4</v>
      </c>
    </row>
    <row r="210" spans="1:12" s="381" customFormat="1" ht="15" x14ac:dyDescent="0.25">
      <c r="A210" s="382" t="s">
        <v>195</v>
      </c>
      <c r="B210" s="426" t="s">
        <v>188</v>
      </c>
      <c r="C210" s="427">
        <v>93.802199999999999</v>
      </c>
      <c r="D210" s="427">
        <v>7.13</v>
      </c>
      <c r="E210" s="427" t="s">
        <v>624</v>
      </c>
      <c r="F210" s="427">
        <v>8.75</v>
      </c>
      <c r="G210" s="427">
        <v>9.1095821332897007</v>
      </c>
      <c r="H210" s="426" t="s">
        <v>196</v>
      </c>
      <c r="I210" s="428">
        <v>53100</v>
      </c>
      <c r="J210" s="428">
        <v>53100</v>
      </c>
      <c r="K210" s="428">
        <v>49808.97</v>
      </c>
      <c r="L210" s="383">
        <v>1</v>
      </c>
    </row>
    <row r="211" spans="1:12" s="381" customFormat="1" ht="15" x14ac:dyDescent="0.25">
      <c r="A211" s="382" t="s">
        <v>195</v>
      </c>
      <c r="B211" s="426" t="s">
        <v>188</v>
      </c>
      <c r="C211" s="427">
        <v>93.8232</v>
      </c>
      <c r="D211" s="427">
        <v>7.13</v>
      </c>
      <c r="E211" s="427" t="s">
        <v>625</v>
      </c>
      <c r="F211" s="427">
        <v>8.75</v>
      </c>
      <c r="G211" s="427">
        <v>9.1095821332897007</v>
      </c>
      <c r="H211" s="426" t="s">
        <v>196</v>
      </c>
      <c r="I211" s="428">
        <v>53100</v>
      </c>
      <c r="J211" s="428">
        <v>53100</v>
      </c>
      <c r="K211" s="428">
        <v>49820.1</v>
      </c>
      <c r="L211" s="383">
        <v>1</v>
      </c>
    </row>
    <row r="212" spans="1:12" s="381" customFormat="1" ht="15" x14ac:dyDescent="0.25">
      <c r="A212" s="382" t="s">
        <v>195</v>
      </c>
      <c r="B212" s="426" t="s">
        <v>188</v>
      </c>
      <c r="C212" s="427">
        <v>93.833200000000005</v>
      </c>
      <c r="D212" s="427">
        <v>5.15</v>
      </c>
      <c r="E212" s="427" t="s">
        <v>494</v>
      </c>
      <c r="F212" s="427">
        <v>9</v>
      </c>
      <c r="G212" s="427">
        <v>9.3806897670982998</v>
      </c>
      <c r="H212" s="426" t="s">
        <v>196</v>
      </c>
      <c r="I212" s="428">
        <v>5282</v>
      </c>
      <c r="J212" s="428">
        <v>5282</v>
      </c>
      <c r="K212" s="428">
        <v>4956.2700000000004</v>
      </c>
      <c r="L212" s="383">
        <v>1</v>
      </c>
    </row>
    <row r="213" spans="1:12" s="381" customFormat="1" ht="15" x14ac:dyDescent="0.25">
      <c r="A213" s="382" t="s">
        <v>195</v>
      </c>
      <c r="B213" s="426" t="s">
        <v>188</v>
      </c>
      <c r="C213" s="427">
        <v>93.842299999999994</v>
      </c>
      <c r="D213" s="427">
        <v>5.15</v>
      </c>
      <c r="E213" s="427" t="s">
        <v>460</v>
      </c>
      <c r="F213" s="427">
        <v>9</v>
      </c>
      <c r="G213" s="427">
        <v>9.3806897670982998</v>
      </c>
      <c r="H213" s="426" t="s">
        <v>196</v>
      </c>
      <c r="I213" s="428">
        <v>9750</v>
      </c>
      <c r="J213" s="428">
        <v>9750</v>
      </c>
      <c r="K213" s="428">
        <v>9149.6299999999992</v>
      </c>
      <c r="L213" s="383">
        <v>1</v>
      </c>
    </row>
    <row r="214" spans="1:12" s="381" customFormat="1" ht="15" x14ac:dyDescent="0.25">
      <c r="A214" s="382" t="s">
        <v>195</v>
      </c>
      <c r="B214" s="426" t="s">
        <v>188</v>
      </c>
      <c r="C214" s="427">
        <v>93.887799999999999</v>
      </c>
      <c r="D214" s="427">
        <v>5.15</v>
      </c>
      <c r="E214" s="427" t="s">
        <v>626</v>
      </c>
      <c r="F214" s="427">
        <v>9</v>
      </c>
      <c r="G214" s="427">
        <v>9.3806897670982998</v>
      </c>
      <c r="H214" s="426" t="s">
        <v>196</v>
      </c>
      <c r="I214" s="428">
        <v>603</v>
      </c>
      <c r="J214" s="428">
        <v>603</v>
      </c>
      <c r="K214" s="428">
        <v>566.14</v>
      </c>
      <c r="L214" s="383">
        <v>1</v>
      </c>
    </row>
    <row r="215" spans="1:12" s="381" customFormat="1" ht="15" x14ac:dyDescent="0.25">
      <c r="A215" s="382" t="s">
        <v>195</v>
      </c>
      <c r="B215" s="426" t="s">
        <v>188</v>
      </c>
      <c r="C215" s="427">
        <v>94.014899999999997</v>
      </c>
      <c r="D215" s="427">
        <v>6.82</v>
      </c>
      <c r="E215" s="427" t="s">
        <v>434</v>
      </c>
      <c r="F215" s="427">
        <v>8.75</v>
      </c>
      <c r="G215" s="427">
        <v>9.1095821332897007</v>
      </c>
      <c r="H215" s="426" t="s">
        <v>196</v>
      </c>
      <c r="I215" s="428">
        <v>53100</v>
      </c>
      <c r="J215" s="428">
        <v>53100</v>
      </c>
      <c r="K215" s="428">
        <v>49921.9</v>
      </c>
      <c r="L215" s="383">
        <v>1</v>
      </c>
    </row>
    <row r="216" spans="1:12" s="381" customFormat="1" ht="15" x14ac:dyDescent="0.25">
      <c r="A216" s="382" t="s">
        <v>195</v>
      </c>
      <c r="B216" s="426" t="s">
        <v>188</v>
      </c>
      <c r="C216" s="427">
        <v>94.094999999999999</v>
      </c>
      <c r="D216" s="427">
        <v>7.13</v>
      </c>
      <c r="E216" s="427" t="s">
        <v>392</v>
      </c>
      <c r="F216" s="427">
        <v>8.75</v>
      </c>
      <c r="G216" s="427">
        <v>9.1095821332897007</v>
      </c>
      <c r="H216" s="426" t="s">
        <v>196</v>
      </c>
      <c r="I216" s="428">
        <v>53100</v>
      </c>
      <c r="J216" s="428">
        <v>53100</v>
      </c>
      <c r="K216" s="428">
        <v>49964.46</v>
      </c>
      <c r="L216" s="383">
        <v>1</v>
      </c>
    </row>
    <row r="217" spans="1:12" s="381" customFormat="1" ht="15" x14ac:dyDescent="0.25">
      <c r="A217" s="382" t="s">
        <v>195</v>
      </c>
      <c r="B217" s="426" t="s">
        <v>188</v>
      </c>
      <c r="C217" s="427">
        <v>94.116100000000003</v>
      </c>
      <c r="D217" s="427">
        <v>7.13</v>
      </c>
      <c r="E217" s="427" t="s">
        <v>627</v>
      </c>
      <c r="F217" s="427">
        <v>8.75</v>
      </c>
      <c r="G217" s="427">
        <v>9.1095821332897007</v>
      </c>
      <c r="H217" s="426" t="s">
        <v>196</v>
      </c>
      <c r="I217" s="428">
        <v>53100</v>
      </c>
      <c r="J217" s="428">
        <v>53100</v>
      </c>
      <c r="K217" s="428">
        <v>49975.66</v>
      </c>
      <c r="L217" s="383">
        <v>1</v>
      </c>
    </row>
    <row r="218" spans="1:12" s="381" customFormat="1" ht="15" x14ac:dyDescent="0.25">
      <c r="A218" s="382" t="s">
        <v>195</v>
      </c>
      <c r="B218" s="426" t="s">
        <v>188</v>
      </c>
      <c r="C218" s="427">
        <v>94.171700000000001</v>
      </c>
      <c r="D218" s="427">
        <v>7.13</v>
      </c>
      <c r="E218" s="427" t="s">
        <v>628</v>
      </c>
      <c r="F218" s="427">
        <v>8.75</v>
      </c>
      <c r="G218" s="427">
        <v>9.1095821332897007</v>
      </c>
      <c r="H218" s="426" t="s">
        <v>196</v>
      </c>
      <c r="I218" s="428">
        <v>5000</v>
      </c>
      <c r="J218" s="428">
        <v>5000</v>
      </c>
      <c r="K218" s="428">
        <v>4708.58</v>
      </c>
      <c r="L218" s="383">
        <v>1</v>
      </c>
    </row>
    <row r="219" spans="1:12" s="381" customFormat="1" ht="15" x14ac:dyDescent="0.25">
      <c r="A219" s="382" t="s">
        <v>195</v>
      </c>
      <c r="B219" s="426" t="s">
        <v>188</v>
      </c>
      <c r="C219" s="427">
        <v>94.336200000000005</v>
      </c>
      <c r="D219" s="427">
        <v>6.82</v>
      </c>
      <c r="E219" s="427" t="s">
        <v>465</v>
      </c>
      <c r="F219" s="427">
        <v>8.6</v>
      </c>
      <c r="G219" s="427">
        <v>8.9472133576280992</v>
      </c>
      <c r="H219" s="426" t="s">
        <v>196</v>
      </c>
      <c r="I219" s="428">
        <v>44000</v>
      </c>
      <c r="J219" s="428">
        <v>44000</v>
      </c>
      <c r="K219" s="428">
        <v>41507.94</v>
      </c>
      <c r="L219" s="383">
        <v>1</v>
      </c>
    </row>
    <row r="220" spans="1:12" s="381" customFormat="1" ht="15" x14ac:dyDescent="0.25">
      <c r="A220" s="382" t="s">
        <v>195</v>
      </c>
      <c r="B220" s="426" t="s">
        <v>188</v>
      </c>
      <c r="C220" s="427">
        <v>94.4251</v>
      </c>
      <c r="D220" s="427">
        <v>6.82</v>
      </c>
      <c r="E220" s="427" t="s">
        <v>629</v>
      </c>
      <c r="F220" s="427">
        <v>8.75</v>
      </c>
      <c r="G220" s="427">
        <v>9.1095821332897007</v>
      </c>
      <c r="H220" s="426" t="s">
        <v>196</v>
      </c>
      <c r="I220" s="428">
        <v>53100</v>
      </c>
      <c r="J220" s="428">
        <v>53100</v>
      </c>
      <c r="K220" s="428">
        <v>50139.72</v>
      </c>
      <c r="L220" s="383">
        <v>1</v>
      </c>
    </row>
    <row r="221" spans="1:12" s="381" customFormat="1" ht="15" x14ac:dyDescent="0.25">
      <c r="A221" s="382" t="s">
        <v>195</v>
      </c>
      <c r="B221" s="426" t="s">
        <v>188</v>
      </c>
      <c r="C221" s="427">
        <v>94.429100000000005</v>
      </c>
      <c r="D221" s="427">
        <v>6.82</v>
      </c>
      <c r="E221" s="427" t="s">
        <v>630</v>
      </c>
      <c r="F221" s="427">
        <v>8.75</v>
      </c>
      <c r="G221" s="427">
        <v>9.1095821332897007</v>
      </c>
      <c r="H221" s="426" t="s">
        <v>196</v>
      </c>
      <c r="I221" s="428">
        <v>33335</v>
      </c>
      <c r="J221" s="428">
        <v>33335</v>
      </c>
      <c r="K221" s="428">
        <v>31477.95</v>
      </c>
      <c r="L221" s="383">
        <v>1</v>
      </c>
    </row>
    <row r="222" spans="1:12" s="381" customFormat="1" ht="15" x14ac:dyDescent="0.25">
      <c r="A222" s="382" t="s">
        <v>195</v>
      </c>
      <c r="B222" s="426" t="s">
        <v>188</v>
      </c>
      <c r="C222" s="427">
        <v>94.607100000000003</v>
      </c>
      <c r="D222" s="427">
        <v>6.82</v>
      </c>
      <c r="E222" s="427" t="s">
        <v>631</v>
      </c>
      <c r="F222" s="427">
        <v>8.51</v>
      </c>
      <c r="G222" s="427">
        <v>8.8498984380774992</v>
      </c>
      <c r="H222" s="426" t="s">
        <v>196</v>
      </c>
      <c r="I222" s="428">
        <v>47495</v>
      </c>
      <c r="J222" s="428">
        <v>47495</v>
      </c>
      <c r="K222" s="428">
        <v>44933.65</v>
      </c>
      <c r="L222" s="383">
        <v>1</v>
      </c>
    </row>
    <row r="223" spans="1:12" s="381" customFormat="1" ht="15" x14ac:dyDescent="0.25">
      <c r="A223" s="382" t="s">
        <v>195</v>
      </c>
      <c r="B223" s="426" t="s">
        <v>188</v>
      </c>
      <c r="C223" s="427">
        <v>94.625900000000001</v>
      </c>
      <c r="D223" s="427">
        <v>5.15</v>
      </c>
      <c r="E223" s="427" t="s">
        <v>495</v>
      </c>
      <c r="F223" s="427">
        <v>8.5</v>
      </c>
      <c r="G223" s="427">
        <v>8.8390905892635008</v>
      </c>
      <c r="H223" s="426" t="s">
        <v>196</v>
      </c>
      <c r="I223" s="428">
        <v>29562.5</v>
      </c>
      <c r="J223" s="428">
        <v>29562.5</v>
      </c>
      <c r="K223" s="428">
        <v>27973.78</v>
      </c>
      <c r="L223" s="383">
        <v>2</v>
      </c>
    </row>
    <row r="224" spans="1:12" s="381" customFormat="1" ht="15" x14ac:dyDescent="0.25">
      <c r="A224" s="382" t="s">
        <v>195</v>
      </c>
      <c r="B224" s="426" t="s">
        <v>188</v>
      </c>
      <c r="C224" s="427">
        <v>94.648099999999999</v>
      </c>
      <c r="D224" s="427">
        <v>6.82</v>
      </c>
      <c r="E224" s="427" t="s">
        <v>344</v>
      </c>
      <c r="F224" s="427">
        <v>8.5</v>
      </c>
      <c r="G224" s="427">
        <v>8.8390905892635008</v>
      </c>
      <c r="H224" s="426" t="s">
        <v>196</v>
      </c>
      <c r="I224" s="428">
        <v>46315</v>
      </c>
      <c r="J224" s="428">
        <v>46315</v>
      </c>
      <c r="K224" s="428">
        <v>43836.27</v>
      </c>
      <c r="L224" s="383">
        <v>1</v>
      </c>
    </row>
    <row r="225" spans="1:12" s="381" customFormat="1" ht="15" x14ac:dyDescent="0.25">
      <c r="A225" s="382" t="s">
        <v>195</v>
      </c>
      <c r="B225" s="426" t="s">
        <v>188</v>
      </c>
      <c r="C225" s="427">
        <v>94.651499999999999</v>
      </c>
      <c r="D225" s="427">
        <v>6.82</v>
      </c>
      <c r="E225" s="427" t="s">
        <v>345</v>
      </c>
      <c r="F225" s="427">
        <v>8.5</v>
      </c>
      <c r="G225" s="427">
        <v>8.8390905892635008</v>
      </c>
      <c r="H225" s="426" t="s">
        <v>196</v>
      </c>
      <c r="I225" s="428">
        <v>46167.5</v>
      </c>
      <c r="J225" s="428">
        <v>46167.5</v>
      </c>
      <c r="K225" s="428">
        <v>43698.22</v>
      </c>
      <c r="L225" s="383">
        <v>1</v>
      </c>
    </row>
    <row r="226" spans="1:12" s="381" customFormat="1" ht="15" x14ac:dyDescent="0.25">
      <c r="A226" s="382" t="s">
        <v>195</v>
      </c>
      <c r="B226" s="426" t="s">
        <v>188</v>
      </c>
      <c r="C226" s="427">
        <v>94.769000000000005</v>
      </c>
      <c r="D226" s="427">
        <v>6.31</v>
      </c>
      <c r="E226" s="427" t="s">
        <v>632</v>
      </c>
      <c r="F226" s="427">
        <v>8.5500000000000007</v>
      </c>
      <c r="G226" s="427">
        <v>8.8931396720264004</v>
      </c>
      <c r="H226" s="426" t="s">
        <v>196</v>
      </c>
      <c r="I226" s="428">
        <v>45872.5</v>
      </c>
      <c r="J226" s="428">
        <v>45872.5</v>
      </c>
      <c r="K226" s="428">
        <v>43472.9</v>
      </c>
      <c r="L226" s="383">
        <v>1</v>
      </c>
    </row>
    <row r="227" spans="1:12" s="381" customFormat="1" ht="15" x14ac:dyDescent="0.25">
      <c r="A227" s="382" t="s">
        <v>195</v>
      </c>
      <c r="B227" s="426" t="s">
        <v>188</v>
      </c>
      <c r="C227" s="427">
        <v>94.797499999999999</v>
      </c>
      <c r="D227" s="427">
        <v>6.82</v>
      </c>
      <c r="E227" s="427" t="s">
        <v>633</v>
      </c>
      <c r="F227" s="427">
        <v>8.6</v>
      </c>
      <c r="G227" s="427">
        <v>8.9472133576280992</v>
      </c>
      <c r="H227" s="426" t="s">
        <v>196</v>
      </c>
      <c r="I227" s="428">
        <v>96760</v>
      </c>
      <c r="J227" s="428">
        <v>96760</v>
      </c>
      <c r="K227" s="428">
        <v>91726.04</v>
      </c>
      <c r="L227" s="383">
        <v>2</v>
      </c>
    </row>
    <row r="228" spans="1:12" s="381" customFormat="1" ht="15" x14ac:dyDescent="0.25">
      <c r="A228" s="382" t="s">
        <v>195</v>
      </c>
      <c r="B228" s="426" t="s">
        <v>188</v>
      </c>
      <c r="C228" s="427">
        <v>95.15</v>
      </c>
      <c r="D228" s="427">
        <v>5.15</v>
      </c>
      <c r="E228" s="427" t="s">
        <v>348</v>
      </c>
      <c r="F228" s="427">
        <v>8.25</v>
      </c>
      <c r="G228" s="427">
        <v>8.5692138619758005</v>
      </c>
      <c r="H228" s="426" t="s">
        <v>196</v>
      </c>
      <c r="I228" s="428">
        <v>10767.5</v>
      </c>
      <c r="J228" s="428">
        <v>10767.5</v>
      </c>
      <c r="K228" s="428">
        <v>10245.280000000001</v>
      </c>
      <c r="L228" s="383">
        <v>1</v>
      </c>
    </row>
    <row r="229" spans="1:12" s="381" customFormat="1" ht="15" x14ac:dyDescent="0.25">
      <c r="A229" s="382" t="s">
        <v>195</v>
      </c>
      <c r="B229" s="426" t="s">
        <v>188</v>
      </c>
      <c r="C229" s="427">
        <v>95.266099999999994</v>
      </c>
      <c r="D229" s="427">
        <v>5.15</v>
      </c>
      <c r="E229" s="427" t="s">
        <v>634</v>
      </c>
      <c r="F229" s="427">
        <v>8.15</v>
      </c>
      <c r="G229" s="427">
        <v>8.4614350350368994</v>
      </c>
      <c r="H229" s="426" t="s">
        <v>196</v>
      </c>
      <c r="I229" s="428">
        <v>49117.5</v>
      </c>
      <c r="J229" s="428">
        <v>49117.5</v>
      </c>
      <c r="K229" s="428">
        <v>46792.31</v>
      </c>
      <c r="L229" s="383">
        <v>1</v>
      </c>
    </row>
    <row r="230" spans="1:12" s="381" customFormat="1" ht="15" x14ac:dyDescent="0.25">
      <c r="A230" s="382" t="s">
        <v>195</v>
      </c>
      <c r="B230" s="426" t="s">
        <v>188</v>
      </c>
      <c r="C230" s="427">
        <v>95.273300000000006</v>
      </c>
      <c r="D230" s="427">
        <v>5.15</v>
      </c>
      <c r="E230" s="427" t="s">
        <v>380</v>
      </c>
      <c r="F230" s="427">
        <v>8.15</v>
      </c>
      <c r="G230" s="427">
        <v>8.4614350350368994</v>
      </c>
      <c r="H230" s="426" t="s">
        <v>196</v>
      </c>
      <c r="I230" s="428">
        <v>27877.5</v>
      </c>
      <c r="J230" s="428">
        <v>27877.5</v>
      </c>
      <c r="K230" s="428">
        <v>26559.82</v>
      </c>
      <c r="L230" s="383">
        <v>1</v>
      </c>
    </row>
    <row r="231" spans="1:12" s="381" customFormat="1" ht="15" x14ac:dyDescent="0.25">
      <c r="A231" s="382" t="s">
        <v>195</v>
      </c>
      <c r="B231" s="426" t="s">
        <v>188</v>
      </c>
      <c r="C231" s="427">
        <v>95.280600000000007</v>
      </c>
      <c r="D231" s="427">
        <v>5.15</v>
      </c>
      <c r="E231" s="427" t="s">
        <v>635</v>
      </c>
      <c r="F231" s="427">
        <v>8.15</v>
      </c>
      <c r="G231" s="427">
        <v>8.4614350350368994</v>
      </c>
      <c r="H231" s="426" t="s">
        <v>196</v>
      </c>
      <c r="I231" s="428">
        <v>46315</v>
      </c>
      <c r="J231" s="428">
        <v>46315</v>
      </c>
      <c r="K231" s="428">
        <v>44129.2</v>
      </c>
      <c r="L231" s="383">
        <v>1</v>
      </c>
    </row>
    <row r="232" spans="1:12" s="381" customFormat="1" ht="15" x14ac:dyDescent="0.25">
      <c r="A232" s="382" t="s">
        <v>195</v>
      </c>
      <c r="B232" s="426" t="s">
        <v>188</v>
      </c>
      <c r="C232" s="427">
        <v>95.489900000000006</v>
      </c>
      <c r="D232" s="427">
        <v>5.15</v>
      </c>
      <c r="E232" s="427" t="s">
        <v>636</v>
      </c>
      <c r="F232" s="427">
        <v>8</v>
      </c>
      <c r="G232" s="427">
        <v>8.2999506807509</v>
      </c>
      <c r="H232" s="426" t="s">
        <v>196</v>
      </c>
      <c r="I232" s="428">
        <v>46167.5</v>
      </c>
      <c r="J232" s="428">
        <v>46167.5</v>
      </c>
      <c r="K232" s="428">
        <v>44085.3</v>
      </c>
      <c r="L232" s="383">
        <v>1</v>
      </c>
    </row>
    <row r="233" spans="1:12" s="381" customFormat="1" ht="15" x14ac:dyDescent="0.25">
      <c r="A233" s="382" t="s">
        <v>195</v>
      </c>
      <c r="B233" s="426" t="s">
        <v>188</v>
      </c>
      <c r="C233" s="427">
        <v>96.285499999999999</v>
      </c>
      <c r="D233" s="427">
        <v>5.15</v>
      </c>
      <c r="E233" s="427" t="s">
        <v>637</v>
      </c>
      <c r="F233" s="427">
        <v>8</v>
      </c>
      <c r="G233" s="427">
        <v>8.2999506807509</v>
      </c>
      <c r="H233" s="426" t="s">
        <v>196</v>
      </c>
      <c r="I233" s="428">
        <v>47495</v>
      </c>
      <c r="J233" s="428">
        <v>47495</v>
      </c>
      <c r="K233" s="428">
        <v>45730.81</v>
      </c>
      <c r="L233" s="383">
        <v>1</v>
      </c>
    </row>
    <row r="234" spans="1:12" s="381" customFormat="1" ht="15" x14ac:dyDescent="0.25">
      <c r="A234" s="382" t="s">
        <v>195</v>
      </c>
      <c r="B234" s="426" t="s">
        <v>188</v>
      </c>
      <c r="C234" s="427">
        <v>96.999899999999997</v>
      </c>
      <c r="D234" s="427">
        <v>4.08</v>
      </c>
      <c r="E234" s="427" t="s">
        <v>209</v>
      </c>
      <c r="F234" s="427">
        <v>7.25</v>
      </c>
      <c r="G234" s="427">
        <v>7.4958297421328002</v>
      </c>
      <c r="H234" s="426" t="s">
        <v>196</v>
      </c>
      <c r="I234" s="428">
        <v>32155</v>
      </c>
      <c r="J234" s="428">
        <v>32155</v>
      </c>
      <c r="K234" s="428">
        <v>31190.33</v>
      </c>
      <c r="L234" s="383">
        <v>1</v>
      </c>
    </row>
    <row r="235" spans="1:12" s="381" customFormat="1" ht="15" x14ac:dyDescent="0.25">
      <c r="A235" s="382" t="s">
        <v>195</v>
      </c>
      <c r="B235" s="426" t="s">
        <v>188</v>
      </c>
      <c r="C235" s="427">
        <v>97.270600000000002</v>
      </c>
      <c r="D235" s="427">
        <v>4.08</v>
      </c>
      <c r="E235" s="427" t="s">
        <v>230</v>
      </c>
      <c r="F235" s="427">
        <v>7</v>
      </c>
      <c r="G235" s="427">
        <v>7.2290080856234997</v>
      </c>
      <c r="H235" s="426" t="s">
        <v>196</v>
      </c>
      <c r="I235" s="428">
        <v>26550</v>
      </c>
      <c r="J235" s="428">
        <v>26550</v>
      </c>
      <c r="K235" s="428">
        <v>25825.34</v>
      </c>
      <c r="L235" s="383">
        <v>1</v>
      </c>
    </row>
    <row r="236" spans="1:12" s="381" customFormat="1" ht="15" x14ac:dyDescent="0.25">
      <c r="A236" s="382" t="s">
        <v>195</v>
      </c>
      <c r="B236" s="426" t="s">
        <v>188</v>
      </c>
      <c r="C236" s="427">
        <v>98.242400000000004</v>
      </c>
      <c r="D236" s="427">
        <v>4.08</v>
      </c>
      <c r="E236" s="427" t="s">
        <v>305</v>
      </c>
      <c r="F236" s="427">
        <v>7</v>
      </c>
      <c r="G236" s="427">
        <v>7.2290080856234997</v>
      </c>
      <c r="H236" s="426" t="s">
        <v>196</v>
      </c>
      <c r="I236" s="428">
        <v>47052.5</v>
      </c>
      <c r="J236" s="428">
        <v>47052.5</v>
      </c>
      <c r="K236" s="428">
        <v>46225.51</v>
      </c>
      <c r="L236" s="383">
        <v>1</v>
      </c>
    </row>
    <row r="237" spans="1:12" s="381" customFormat="1" ht="15" x14ac:dyDescent="0.25">
      <c r="A237" s="382" t="s">
        <v>195</v>
      </c>
      <c r="B237" s="426" t="s">
        <v>188</v>
      </c>
      <c r="C237" s="427">
        <v>102</v>
      </c>
      <c r="D237" s="427">
        <v>6.82</v>
      </c>
      <c r="E237" s="427" t="s">
        <v>638</v>
      </c>
      <c r="F237" s="427">
        <v>6.1539647905679002</v>
      </c>
      <c r="G237" s="427">
        <v>6.3305432031431996</v>
      </c>
      <c r="H237" s="426" t="s">
        <v>196</v>
      </c>
      <c r="I237" s="428">
        <v>96760</v>
      </c>
      <c r="J237" s="428">
        <v>96760</v>
      </c>
      <c r="K237" s="428">
        <v>98695.2</v>
      </c>
      <c r="L237" s="383">
        <v>1</v>
      </c>
    </row>
    <row r="238" spans="1:12" s="381" customFormat="1" ht="15" x14ac:dyDescent="0.25">
      <c r="A238" s="382" t="s">
        <v>195</v>
      </c>
      <c r="B238" s="426" t="s">
        <v>188</v>
      </c>
      <c r="C238" s="427">
        <v>102</v>
      </c>
      <c r="D238" s="427">
        <v>6.82</v>
      </c>
      <c r="E238" s="427" t="s">
        <v>379</v>
      </c>
      <c r="F238" s="427">
        <v>6.2107853770943997</v>
      </c>
      <c r="G238" s="427">
        <v>6.3906681590021002</v>
      </c>
      <c r="H238" s="426" t="s">
        <v>196</v>
      </c>
      <c r="I238" s="428">
        <v>44000</v>
      </c>
      <c r="J238" s="428">
        <v>44000</v>
      </c>
      <c r="K238" s="428">
        <v>44880</v>
      </c>
      <c r="L238" s="383">
        <v>1</v>
      </c>
    </row>
    <row r="239" spans="1:12" s="381" customFormat="1" ht="15" x14ac:dyDescent="0.25">
      <c r="A239" s="382" t="s">
        <v>195</v>
      </c>
      <c r="B239" s="426" t="s">
        <v>188</v>
      </c>
      <c r="C239" s="427">
        <v>102</v>
      </c>
      <c r="D239" s="427">
        <v>7.13</v>
      </c>
      <c r="E239" s="427" t="s">
        <v>639</v>
      </c>
      <c r="F239" s="427">
        <v>6.6317860831858004</v>
      </c>
      <c r="G239" s="427">
        <v>6.837123746654</v>
      </c>
      <c r="H239" s="426" t="s">
        <v>196</v>
      </c>
      <c r="I239" s="428">
        <v>106200</v>
      </c>
      <c r="J239" s="428">
        <v>106200</v>
      </c>
      <c r="K239" s="428">
        <v>108324</v>
      </c>
      <c r="L239" s="383">
        <v>1</v>
      </c>
    </row>
    <row r="240" spans="1:12" s="381" customFormat="1" ht="15" x14ac:dyDescent="0.25">
      <c r="A240" s="382" t="s">
        <v>195</v>
      </c>
      <c r="B240" s="426" t="s">
        <v>188</v>
      </c>
      <c r="C240" s="427">
        <v>102</v>
      </c>
      <c r="D240" s="427">
        <v>7.35</v>
      </c>
      <c r="E240" s="427" t="s">
        <v>640</v>
      </c>
      <c r="F240" s="427">
        <v>6.9231403932969</v>
      </c>
      <c r="G240" s="427">
        <v>7.1470989533817999</v>
      </c>
      <c r="H240" s="426" t="s">
        <v>196</v>
      </c>
      <c r="I240" s="428">
        <v>297360</v>
      </c>
      <c r="J240" s="428">
        <v>297360</v>
      </c>
      <c r="K240" s="428">
        <v>303307.2</v>
      </c>
      <c r="L240" s="383">
        <v>2</v>
      </c>
    </row>
    <row r="241" spans="1:12" s="381" customFormat="1" ht="15.6" x14ac:dyDescent="0.3">
      <c r="A241" s="384" t="s">
        <v>194</v>
      </c>
      <c r="B241" s="429" t="s">
        <v>194</v>
      </c>
      <c r="C241" s="430" t="s">
        <v>194</v>
      </c>
      <c r="D241" s="430" t="s">
        <v>194</v>
      </c>
      <c r="E241" s="430" t="s">
        <v>194</v>
      </c>
      <c r="F241" s="430" t="s">
        <v>194</v>
      </c>
      <c r="G241" s="430" t="s">
        <v>194</v>
      </c>
      <c r="H241" s="429" t="s">
        <v>194</v>
      </c>
      <c r="I241" s="431">
        <v>3504080</v>
      </c>
      <c r="J241" s="431">
        <v>3504080</v>
      </c>
      <c r="K241" s="431">
        <v>3310145.9</v>
      </c>
      <c r="L241" s="385">
        <v>95</v>
      </c>
    </row>
    <row r="242" spans="1:12" s="381" customFormat="1" ht="15.6" x14ac:dyDescent="0.3">
      <c r="A242" s="384" t="s">
        <v>641</v>
      </c>
      <c r="B242" s="429"/>
      <c r="C242" s="430"/>
      <c r="D242" s="430"/>
      <c r="E242" s="430"/>
      <c r="F242" s="430"/>
      <c r="G242" s="430"/>
      <c r="H242" s="429"/>
      <c r="I242" s="431"/>
      <c r="J242" s="431"/>
      <c r="K242" s="431"/>
      <c r="L242" s="385"/>
    </row>
    <row r="243" spans="1:12" s="381" customFormat="1" ht="15" x14ac:dyDescent="0.25">
      <c r="A243" s="382" t="s">
        <v>195</v>
      </c>
      <c r="B243" s="426" t="s">
        <v>188</v>
      </c>
      <c r="C243" s="427">
        <v>82.018000000000001</v>
      </c>
      <c r="D243" s="427">
        <v>6.21</v>
      </c>
      <c r="E243" s="427" t="s">
        <v>642</v>
      </c>
      <c r="F243" s="427">
        <v>10.1</v>
      </c>
      <c r="G243" s="427">
        <v>10.5809148778258</v>
      </c>
      <c r="H243" s="426" t="s">
        <v>196</v>
      </c>
      <c r="I243" s="428">
        <v>3450</v>
      </c>
      <c r="J243" s="428">
        <v>3450</v>
      </c>
      <c r="K243" s="428">
        <v>2829.62</v>
      </c>
      <c r="L243" s="383">
        <v>2</v>
      </c>
    </row>
    <row r="244" spans="1:12" s="381" customFormat="1" ht="15" x14ac:dyDescent="0.25">
      <c r="A244" s="382" t="s">
        <v>195</v>
      </c>
      <c r="B244" s="426" t="s">
        <v>188</v>
      </c>
      <c r="C244" s="427">
        <v>82.345200000000006</v>
      </c>
      <c r="D244" s="427">
        <v>6.21</v>
      </c>
      <c r="E244" s="427" t="s">
        <v>643</v>
      </c>
      <c r="F244" s="427">
        <v>10</v>
      </c>
      <c r="G244" s="427">
        <v>10.471306744129601</v>
      </c>
      <c r="H244" s="426" t="s">
        <v>196</v>
      </c>
      <c r="I244" s="428">
        <v>5100</v>
      </c>
      <c r="J244" s="428">
        <v>5100</v>
      </c>
      <c r="K244" s="428">
        <v>4199.6099999999997</v>
      </c>
      <c r="L244" s="383">
        <v>1</v>
      </c>
    </row>
    <row r="245" spans="1:12" s="381" customFormat="1" ht="15" x14ac:dyDescent="0.25">
      <c r="A245" s="382" t="s">
        <v>195</v>
      </c>
      <c r="B245" s="426" t="s">
        <v>188</v>
      </c>
      <c r="C245" s="427">
        <v>83.1</v>
      </c>
      <c r="D245" s="427">
        <v>5.64</v>
      </c>
      <c r="E245" s="427" t="s">
        <v>644</v>
      </c>
      <c r="F245" s="427">
        <v>9.5</v>
      </c>
      <c r="G245" s="427">
        <v>9.9247584081007005</v>
      </c>
      <c r="H245" s="426" t="s">
        <v>196</v>
      </c>
      <c r="I245" s="428">
        <v>64567.5</v>
      </c>
      <c r="J245" s="428">
        <v>64567.5</v>
      </c>
      <c r="K245" s="428">
        <v>53655.57</v>
      </c>
      <c r="L245" s="383">
        <v>1</v>
      </c>
    </row>
    <row r="246" spans="1:12" s="381" customFormat="1" ht="15" x14ac:dyDescent="0.25">
      <c r="A246" s="382" t="s">
        <v>195</v>
      </c>
      <c r="B246" s="426" t="s">
        <v>188</v>
      </c>
      <c r="C246" s="427">
        <v>83.112499999999997</v>
      </c>
      <c r="D246" s="427">
        <v>5.64</v>
      </c>
      <c r="E246" s="427" t="s">
        <v>645</v>
      </c>
      <c r="F246" s="427">
        <v>9.5</v>
      </c>
      <c r="G246" s="427">
        <v>9.9247584081007005</v>
      </c>
      <c r="H246" s="426" t="s">
        <v>196</v>
      </c>
      <c r="I246" s="428">
        <v>38100</v>
      </c>
      <c r="J246" s="428">
        <v>38100</v>
      </c>
      <c r="K246" s="428">
        <v>31665.86</v>
      </c>
      <c r="L246" s="383">
        <v>1</v>
      </c>
    </row>
    <row r="247" spans="1:12" s="381" customFormat="1" ht="15" x14ac:dyDescent="0.25">
      <c r="A247" s="382" t="s">
        <v>195</v>
      </c>
      <c r="B247" s="426" t="s">
        <v>188</v>
      </c>
      <c r="C247" s="427">
        <v>84.162800000000004</v>
      </c>
      <c r="D247" s="427">
        <v>5.36</v>
      </c>
      <c r="E247" s="427" t="s">
        <v>506</v>
      </c>
      <c r="F247" s="427">
        <v>9.75</v>
      </c>
      <c r="G247" s="427">
        <v>10.1977219732574</v>
      </c>
      <c r="H247" s="426" t="s">
        <v>196</v>
      </c>
      <c r="I247" s="428">
        <v>48822.5</v>
      </c>
      <c r="J247" s="428">
        <v>48822.5</v>
      </c>
      <c r="K247" s="428">
        <v>41090.370000000003</v>
      </c>
      <c r="L247" s="383">
        <v>1</v>
      </c>
    </row>
    <row r="248" spans="1:12" s="381" customFormat="1" ht="15" x14ac:dyDescent="0.25">
      <c r="A248" s="382" t="s">
        <v>195</v>
      </c>
      <c r="B248" s="426" t="s">
        <v>188</v>
      </c>
      <c r="C248" s="427">
        <v>85.188500000000005</v>
      </c>
      <c r="D248" s="427">
        <v>5.07</v>
      </c>
      <c r="E248" s="427" t="s">
        <v>646</v>
      </c>
      <c r="F248" s="427">
        <v>9.5</v>
      </c>
      <c r="G248" s="427">
        <v>9.9247584081007005</v>
      </c>
      <c r="H248" s="426" t="s">
        <v>196</v>
      </c>
      <c r="I248" s="428">
        <v>2480</v>
      </c>
      <c r="J248" s="428">
        <v>2480</v>
      </c>
      <c r="K248" s="428">
        <v>2112.6799999999998</v>
      </c>
      <c r="L248" s="383">
        <v>1</v>
      </c>
    </row>
    <row r="249" spans="1:12" s="381" customFormat="1" ht="15" x14ac:dyDescent="0.25">
      <c r="A249" s="382" t="s">
        <v>195</v>
      </c>
      <c r="B249" s="426" t="s">
        <v>188</v>
      </c>
      <c r="C249" s="427">
        <v>85.221999999999994</v>
      </c>
      <c r="D249" s="427">
        <v>5.07</v>
      </c>
      <c r="E249" s="427" t="s">
        <v>647</v>
      </c>
      <c r="F249" s="427">
        <v>9.5</v>
      </c>
      <c r="G249" s="427">
        <v>9.9247584081007005</v>
      </c>
      <c r="H249" s="426" t="s">
        <v>196</v>
      </c>
      <c r="I249" s="428">
        <v>2480</v>
      </c>
      <c r="J249" s="428">
        <v>2480</v>
      </c>
      <c r="K249" s="428">
        <v>2113.5100000000002</v>
      </c>
      <c r="L249" s="383">
        <v>1</v>
      </c>
    </row>
    <row r="250" spans="1:12" s="381" customFormat="1" ht="15" x14ac:dyDescent="0.25">
      <c r="A250" s="382" t="s">
        <v>195</v>
      </c>
      <c r="B250" s="426" t="s">
        <v>188</v>
      </c>
      <c r="C250" s="427">
        <v>86.844700000000003</v>
      </c>
      <c r="D250" s="427">
        <v>5.07</v>
      </c>
      <c r="E250" s="427" t="s">
        <v>648</v>
      </c>
      <c r="F250" s="427">
        <v>9.5</v>
      </c>
      <c r="G250" s="427">
        <v>9.9247584081007005</v>
      </c>
      <c r="H250" s="426" t="s">
        <v>196</v>
      </c>
      <c r="I250" s="428">
        <v>2100</v>
      </c>
      <c r="J250" s="428">
        <v>2100</v>
      </c>
      <c r="K250" s="428">
        <v>1823.74</v>
      </c>
      <c r="L250" s="383">
        <v>1</v>
      </c>
    </row>
    <row r="251" spans="1:12" s="381" customFormat="1" ht="15" x14ac:dyDescent="0.25">
      <c r="A251" s="382" t="s">
        <v>195</v>
      </c>
      <c r="B251" s="426" t="s">
        <v>188</v>
      </c>
      <c r="C251" s="427">
        <v>86.887799999999999</v>
      </c>
      <c r="D251" s="427">
        <v>5.36</v>
      </c>
      <c r="E251" s="427" t="s">
        <v>649</v>
      </c>
      <c r="F251" s="427">
        <v>8.75</v>
      </c>
      <c r="G251" s="427">
        <v>9.1095821332897007</v>
      </c>
      <c r="H251" s="426" t="s">
        <v>196</v>
      </c>
      <c r="I251" s="428">
        <v>5000</v>
      </c>
      <c r="J251" s="428">
        <v>5000</v>
      </c>
      <c r="K251" s="428">
        <v>4344.3900000000003</v>
      </c>
      <c r="L251" s="383">
        <v>1</v>
      </c>
    </row>
    <row r="252" spans="1:12" s="381" customFormat="1" ht="15" x14ac:dyDescent="0.25">
      <c r="A252" s="382" t="s">
        <v>195</v>
      </c>
      <c r="B252" s="426" t="s">
        <v>188</v>
      </c>
      <c r="C252" s="427">
        <v>87.183000000000007</v>
      </c>
      <c r="D252" s="427">
        <v>5.07</v>
      </c>
      <c r="E252" s="427" t="s">
        <v>650</v>
      </c>
      <c r="F252" s="427">
        <v>9</v>
      </c>
      <c r="G252" s="427">
        <v>9.3806897670982998</v>
      </c>
      <c r="H252" s="426" t="s">
        <v>196</v>
      </c>
      <c r="I252" s="428">
        <v>53100</v>
      </c>
      <c r="J252" s="428">
        <v>53100</v>
      </c>
      <c r="K252" s="428">
        <v>46294.17</v>
      </c>
      <c r="L252" s="383">
        <v>1</v>
      </c>
    </row>
    <row r="253" spans="1:12" s="381" customFormat="1" ht="15" x14ac:dyDescent="0.25">
      <c r="A253" s="382" t="s">
        <v>195</v>
      </c>
      <c r="B253" s="426" t="s">
        <v>188</v>
      </c>
      <c r="C253" s="427">
        <v>88.2</v>
      </c>
      <c r="D253" s="427">
        <v>5.07</v>
      </c>
      <c r="E253" s="427" t="s">
        <v>419</v>
      </c>
      <c r="F253" s="427">
        <v>8.6176116281133002</v>
      </c>
      <c r="G253" s="427">
        <v>8.9662657315297007</v>
      </c>
      <c r="H253" s="426" t="s">
        <v>196</v>
      </c>
      <c r="I253" s="428">
        <v>45135</v>
      </c>
      <c r="J253" s="428">
        <v>45135</v>
      </c>
      <c r="K253" s="428">
        <v>39809.07</v>
      </c>
      <c r="L253" s="383">
        <v>1</v>
      </c>
    </row>
    <row r="254" spans="1:12" s="381" customFormat="1" ht="15" x14ac:dyDescent="0.25">
      <c r="A254" s="382" t="s">
        <v>195</v>
      </c>
      <c r="B254" s="426" t="s">
        <v>188</v>
      </c>
      <c r="C254" s="427">
        <v>88.209100000000007</v>
      </c>
      <c r="D254" s="427">
        <v>5.07</v>
      </c>
      <c r="E254" s="427" t="s">
        <v>651</v>
      </c>
      <c r="F254" s="427">
        <v>8.51</v>
      </c>
      <c r="G254" s="427">
        <v>8.8498984380774992</v>
      </c>
      <c r="H254" s="426" t="s">
        <v>196</v>
      </c>
      <c r="I254" s="428">
        <v>151925</v>
      </c>
      <c r="J254" s="428">
        <v>151925</v>
      </c>
      <c r="K254" s="428">
        <v>134011.67000000001</v>
      </c>
      <c r="L254" s="383">
        <v>3</v>
      </c>
    </row>
    <row r="255" spans="1:12" s="381" customFormat="1" ht="15" x14ac:dyDescent="0.25">
      <c r="A255" s="382" t="s">
        <v>195</v>
      </c>
      <c r="B255" s="426" t="s">
        <v>188</v>
      </c>
      <c r="C255" s="427">
        <v>88.222499999999997</v>
      </c>
      <c r="D255" s="427">
        <v>5.07</v>
      </c>
      <c r="E255" s="427" t="s">
        <v>416</v>
      </c>
      <c r="F255" s="427">
        <v>8.51</v>
      </c>
      <c r="G255" s="427">
        <v>8.8498984380774992</v>
      </c>
      <c r="H255" s="426" t="s">
        <v>196</v>
      </c>
      <c r="I255" s="428">
        <v>106200</v>
      </c>
      <c r="J255" s="428">
        <v>106200</v>
      </c>
      <c r="K255" s="428">
        <v>93692.34</v>
      </c>
      <c r="L255" s="383">
        <v>2</v>
      </c>
    </row>
    <row r="256" spans="1:12" s="381" customFormat="1" ht="15" x14ac:dyDescent="0.25">
      <c r="A256" s="382" t="s">
        <v>195</v>
      </c>
      <c r="B256" s="426" t="s">
        <v>188</v>
      </c>
      <c r="C256" s="427">
        <v>88.262900000000002</v>
      </c>
      <c r="D256" s="427">
        <v>5.07</v>
      </c>
      <c r="E256" s="427" t="s">
        <v>652</v>
      </c>
      <c r="F256" s="427">
        <v>8.51</v>
      </c>
      <c r="G256" s="427">
        <v>8.8498984380774992</v>
      </c>
      <c r="H256" s="426" t="s">
        <v>196</v>
      </c>
      <c r="I256" s="428">
        <v>53100</v>
      </c>
      <c r="J256" s="428">
        <v>53100</v>
      </c>
      <c r="K256" s="428">
        <v>46867.63</v>
      </c>
      <c r="L256" s="383">
        <v>1</v>
      </c>
    </row>
    <row r="257" spans="1:12" s="381" customFormat="1" ht="15" x14ac:dyDescent="0.25">
      <c r="A257" s="382" t="s">
        <v>195</v>
      </c>
      <c r="B257" s="426" t="s">
        <v>188</v>
      </c>
      <c r="C257" s="427">
        <v>88.2697</v>
      </c>
      <c r="D257" s="427">
        <v>5.07</v>
      </c>
      <c r="E257" s="427" t="s">
        <v>653</v>
      </c>
      <c r="F257" s="427">
        <v>8.51</v>
      </c>
      <c r="G257" s="427">
        <v>8.8498984380774992</v>
      </c>
      <c r="H257" s="426" t="s">
        <v>196</v>
      </c>
      <c r="I257" s="428">
        <v>9839</v>
      </c>
      <c r="J257" s="428">
        <v>9839</v>
      </c>
      <c r="K257" s="428">
        <v>8684.86</v>
      </c>
      <c r="L257" s="383">
        <v>1</v>
      </c>
    </row>
    <row r="258" spans="1:12" s="381" customFormat="1" ht="15" x14ac:dyDescent="0.25">
      <c r="A258" s="382" t="s">
        <v>195</v>
      </c>
      <c r="B258" s="426" t="s">
        <v>188</v>
      </c>
      <c r="C258" s="427">
        <v>88.301699999999997</v>
      </c>
      <c r="D258" s="427">
        <v>5.07</v>
      </c>
      <c r="E258" s="427" t="s">
        <v>333</v>
      </c>
      <c r="F258" s="427">
        <v>9</v>
      </c>
      <c r="G258" s="427">
        <v>9.3806897670982998</v>
      </c>
      <c r="H258" s="426" t="s">
        <v>196</v>
      </c>
      <c r="I258" s="428">
        <v>52805</v>
      </c>
      <c r="J258" s="428">
        <v>52805</v>
      </c>
      <c r="K258" s="428">
        <v>46627.7</v>
      </c>
      <c r="L258" s="383">
        <v>1</v>
      </c>
    </row>
    <row r="259" spans="1:12" s="381" customFormat="1" ht="15" x14ac:dyDescent="0.25">
      <c r="A259" s="382" t="s">
        <v>195</v>
      </c>
      <c r="B259" s="426" t="s">
        <v>188</v>
      </c>
      <c r="C259" s="427">
        <v>88.3035</v>
      </c>
      <c r="D259" s="427">
        <v>5.07</v>
      </c>
      <c r="E259" s="427" t="s">
        <v>647</v>
      </c>
      <c r="F259" s="427">
        <v>8.51</v>
      </c>
      <c r="G259" s="427">
        <v>8.8498984380774992</v>
      </c>
      <c r="H259" s="426" t="s">
        <v>196</v>
      </c>
      <c r="I259" s="428">
        <v>58362.5</v>
      </c>
      <c r="J259" s="428">
        <v>58362.5</v>
      </c>
      <c r="K259" s="428">
        <v>51536.15</v>
      </c>
      <c r="L259" s="383">
        <v>2</v>
      </c>
    </row>
    <row r="260" spans="1:12" s="381" customFormat="1" ht="15" x14ac:dyDescent="0.25">
      <c r="A260" s="382" t="s">
        <v>195</v>
      </c>
      <c r="B260" s="426" t="s">
        <v>188</v>
      </c>
      <c r="C260" s="427">
        <v>88.345500000000001</v>
      </c>
      <c r="D260" s="427">
        <v>5.07</v>
      </c>
      <c r="E260" s="427" t="s">
        <v>654</v>
      </c>
      <c r="F260" s="427">
        <v>8.6</v>
      </c>
      <c r="G260" s="427">
        <v>8.9472133576280992</v>
      </c>
      <c r="H260" s="426" t="s">
        <v>196</v>
      </c>
      <c r="I260" s="428">
        <v>318305</v>
      </c>
      <c r="J260" s="428">
        <v>318305</v>
      </c>
      <c r="K260" s="428">
        <v>281208.2</v>
      </c>
      <c r="L260" s="383">
        <v>6</v>
      </c>
    </row>
    <row r="261" spans="1:12" s="381" customFormat="1" ht="15" x14ac:dyDescent="0.25">
      <c r="A261" s="382" t="s">
        <v>195</v>
      </c>
      <c r="B261" s="426" t="s">
        <v>188</v>
      </c>
      <c r="C261" s="427">
        <v>88.4054</v>
      </c>
      <c r="D261" s="427">
        <v>5.07</v>
      </c>
      <c r="E261" s="427" t="s">
        <v>655</v>
      </c>
      <c r="F261" s="427">
        <v>8.51</v>
      </c>
      <c r="G261" s="427">
        <v>8.8498984380774992</v>
      </c>
      <c r="H261" s="426" t="s">
        <v>196</v>
      </c>
      <c r="I261" s="428">
        <v>47052.5</v>
      </c>
      <c r="J261" s="428">
        <v>47052.5</v>
      </c>
      <c r="K261" s="428">
        <v>41596.949999999997</v>
      </c>
      <c r="L261" s="383">
        <v>1</v>
      </c>
    </row>
    <row r="262" spans="1:12" s="381" customFormat="1" ht="15" x14ac:dyDescent="0.25">
      <c r="A262" s="382" t="s">
        <v>195</v>
      </c>
      <c r="B262" s="426" t="s">
        <v>188</v>
      </c>
      <c r="C262" s="427">
        <v>88.432500000000005</v>
      </c>
      <c r="D262" s="427">
        <v>5.07</v>
      </c>
      <c r="E262" s="427" t="s">
        <v>343</v>
      </c>
      <c r="F262" s="427">
        <v>8.51</v>
      </c>
      <c r="G262" s="427">
        <v>8.8498984380774992</v>
      </c>
      <c r="H262" s="426" t="s">
        <v>196</v>
      </c>
      <c r="I262" s="428">
        <v>40500</v>
      </c>
      <c r="J262" s="428">
        <v>40500</v>
      </c>
      <c r="K262" s="428">
        <v>35815.14</v>
      </c>
      <c r="L262" s="383">
        <v>1</v>
      </c>
    </row>
    <row r="263" spans="1:12" s="381" customFormat="1" ht="15" x14ac:dyDescent="0.25">
      <c r="A263" s="382" t="s">
        <v>195</v>
      </c>
      <c r="B263" s="426" t="s">
        <v>188</v>
      </c>
      <c r="C263" s="427">
        <v>88.48</v>
      </c>
      <c r="D263" s="427">
        <v>5.07</v>
      </c>
      <c r="E263" s="427" t="s">
        <v>418</v>
      </c>
      <c r="F263" s="427">
        <v>8.51</v>
      </c>
      <c r="G263" s="427">
        <v>8.8498984380774992</v>
      </c>
      <c r="H263" s="426" t="s">
        <v>196</v>
      </c>
      <c r="I263" s="428">
        <v>35105</v>
      </c>
      <c r="J263" s="428">
        <v>35105</v>
      </c>
      <c r="K263" s="428">
        <v>31060.9</v>
      </c>
      <c r="L263" s="383">
        <v>1</v>
      </c>
    </row>
    <row r="264" spans="1:12" s="381" customFormat="1" ht="15" x14ac:dyDescent="0.25">
      <c r="A264" s="382" t="s">
        <v>195</v>
      </c>
      <c r="B264" s="426" t="s">
        <v>188</v>
      </c>
      <c r="C264" s="427">
        <v>88.602999999999994</v>
      </c>
      <c r="D264" s="427">
        <v>5.07</v>
      </c>
      <c r="E264" s="427" t="s">
        <v>656</v>
      </c>
      <c r="F264" s="427">
        <v>8.51</v>
      </c>
      <c r="G264" s="427">
        <v>8.8498984380774992</v>
      </c>
      <c r="H264" s="426" t="s">
        <v>196</v>
      </c>
      <c r="I264" s="428">
        <v>48675</v>
      </c>
      <c r="J264" s="428">
        <v>48675</v>
      </c>
      <c r="K264" s="428">
        <v>43127.53</v>
      </c>
      <c r="L264" s="383">
        <v>1</v>
      </c>
    </row>
    <row r="265" spans="1:12" s="381" customFormat="1" ht="15" x14ac:dyDescent="0.25">
      <c r="A265" s="382" t="s">
        <v>195</v>
      </c>
      <c r="B265" s="426" t="s">
        <v>188</v>
      </c>
      <c r="C265" s="427">
        <v>89.094800000000006</v>
      </c>
      <c r="D265" s="427">
        <v>4.71</v>
      </c>
      <c r="E265" s="427" t="s">
        <v>657</v>
      </c>
      <c r="F265" s="427">
        <v>9</v>
      </c>
      <c r="G265" s="427">
        <v>9.3806897670982998</v>
      </c>
      <c r="H265" s="426" t="s">
        <v>196</v>
      </c>
      <c r="I265" s="428">
        <v>53100</v>
      </c>
      <c r="J265" s="428">
        <v>53100</v>
      </c>
      <c r="K265" s="428">
        <v>47309.36</v>
      </c>
      <c r="L265" s="383">
        <v>1</v>
      </c>
    </row>
    <row r="266" spans="1:12" s="381" customFormat="1" ht="15" x14ac:dyDescent="0.25">
      <c r="A266" s="382" t="s">
        <v>195</v>
      </c>
      <c r="B266" s="426" t="s">
        <v>188</v>
      </c>
      <c r="C266" s="427">
        <v>89.363399999999999</v>
      </c>
      <c r="D266" s="427">
        <v>5.07</v>
      </c>
      <c r="E266" s="427" t="s">
        <v>353</v>
      </c>
      <c r="F266" s="427">
        <v>8.6</v>
      </c>
      <c r="G266" s="427">
        <v>8.9472133576280992</v>
      </c>
      <c r="H266" s="426" t="s">
        <v>196</v>
      </c>
      <c r="I266" s="428">
        <v>46315</v>
      </c>
      <c r="J266" s="428">
        <v>46315</v>
      </c>
      <c r="K266" s="428">
        <v>41388.67</v>
      </c>
      <c r="L266" s="383">
        <v>1</v>
      </c>
    </row>
    <row r="267" spans="1:12" s="381" customFormat="1" ht="15" x14ac:dyDescent="0.25">
      <c r="A267" s="382" t="s">
        <v>195</v>
      </c>
      <c r="B267" s="426" t="s">
        <v>188</v>
      </c>
      <c r="C267" s="427">
        <v>89.547700000000006</v>
      </c>
      <c r="D267" s="427">
        <v>5.07</v>
      </c>
      <c r="E267" s="427" t="s">
        <v>471</v>
      </c>
      <c r="F267" s="427">
        <v>8.51</v>
      </c>
      <c r="G267" s="427">
        <v>8.8498984380774992</v>
      </c>
      <c r="H267" s="426" t="s">
        <v>196</v>
      </c>
      <c r="I267" s="428">
        <v>53100</v>
      </c>
      <c r="J267" s="428">
        <v>53100</v>
      </c>
      <c r="K267" s="428">
        <v>47549.85</v>
      </c>
      <c r="L267" s="383">
        <v>1</v>
      </c>
    </row>
    <row r="268" spans="1:12" s="381" customFormat="1" ht="15" x14ac:dyDescent="0.25">
      <c r="A268" s="382" t="s">
        <v>195</v>
      </c>
      <c r="B268" s="426" t="s">
        <v>188</v>
      </c>
      <c r="C268" s="427">
        <v>89.561899999999994</v>
      </c>
      <c r="D268" s="427">
        <v>5.07</v>
      </c>
      <c r="E268" s="427" t="s">
        <v>383</v>
      </c>
      <c r="F268" s="427">
        <v>8.51</v>
      </c>
      <c r="G268" s="427">
        <v>8.8498984380774992</v>
      </c>
      <c r="H268" s="426" t="s">
        <v>196</v>
      </c>
      <c r="I268" s="428">
        <v>14187</v>
      </c>
      <c r="J268" s="428">
        <v>14187</v>
      </c>
      <c r="K268" s="428">
        <v>12706.15</v>
      </c>
      <c r="L268" s="383">
        <v>1</v>
      </c>
    </row>
    <row r="269" spans="1:12" s="381" customFormat="1" ht="15" x14ac:dyDescent="0.25">
      <c r="A269" s="382" t="s">
        <v>195</v>
      </c>
      <c r="B269" s="426" t="s">
        <v>188</v>
      </c>
      <c r="C269" s="427">
        <v>89.795599999999993</v>
      </c>
      <c r="D269" s="427">
        <v>4.71</v>
      </c>
      <c r="E269" s="427" t="s">
        <v>658</v>
      </c>
      <c r="F269" s="427">
        <v>8.6</v>
      </c>
      <c r="G269" s="427">
        <v>8.9472133576280992</v>
      </c>
      <c r="H269" s="426" t="s">
        <v>196</v>
      </c>
      <c r="I269" s="428">
        <v>51920</v>
      </c>
      <c r="J269" s="428">
        <v>51920</v>
      </c>
      <c r="K269" s="428">
        <v>46621.86</v>
      </c>
      <c r="L269" s="383">
        <v>1</v>
      </c>
    </row>
    <row r="270" spans="1:12" s="381" customFormat="1" ht="15" x14ac:dyDescent="0.25">
      <c r="A270" s="382" t="s">
        <v>195</v>
      </c>
      <c r="B270" s="426" t="s">
        <v>188</v>
      </c>
      <c r="C270" s="427">
        <v>89.815799999999996</v>
      </c>
      <c r="D270" s="427">
        <v>4.71</v>
      </c>
      <c r="E270" s="427" t="s">
        <v>659</v>
      </c>
      <c r="F270" s="427">
        <v>8.5</v>
      </c>
      <c r="G270" s="427">
        <v>8.8390905892635008</v>
      </c>
      <c r="H270" s="426" t="s">
        <v>196</v>
      </c>
      <c r="I270" s="428">
        <v>5905</v>
      </c>
      <c r="J270" s="428">
        <v>5905</v>
      </c>
      <c r="K270" s="428">
        <v>5303.62</v>
      </c>
      <c r="L270" s="383">
        <v>1</v>
      </c>
    </row>
    <row r="271" spans="1:12" s="381" customFormat="1" ht="15" x14ac:dyDescent="0.25">
      <c r="A271" s="382" t="s">
        <v>195</v>
      </c>
      <c r="B271" s="426" t="s">
        <v>188</v>
      </c>
      <c r="C271" s="427">
        <v>89.927499999999995</v>
      </c>
      <c r="D271" s="427">
        <v>4.71</v>
      </c>
      <c r="E271" s="427" t="s">
        <v>347</v>
      </c>
      <c r="F271" s="427">
        <v>8.5500000000000007</v>
      </c>
      <c r="G271" s="427">
        <v>8.8931396720264004</v>
      </c>
      <c r="H271" s="426" t="s">
        <v>196</v>
      </c>
      <c r="I271" s="428">
        <v>52657.5</v>
      </c>
      <c r="J271" s="428">
        <v>52657.5</v>
      </c>
      <c r="K271" s="428">
        <v>47353.599999999999</v>
      </c>
      <c r="L271" s="383">
        <v>1</v>
      </c>
    </row>
    <row r="272" spans="1:12" s="381" customFormat="1" ht="15" x14ac:dyDescent="0.25">
      <c r="A272" s="382" t="s">
        <v>195</v>
      </c>
      <c r="B272" s="426" t="s">
        <v>188</v>
      </c>
      <c r="C272" s="427">
        <v>90.051400000000001</v>
      </c>
      <c r="D272" s="427">
        <v>4.71</v>
      </c>
      <c r="E272" s="427" t="s">
        <v>660</v>
      </c>
      <c r="F272" s="427">
        <v>8.5500000000000007</v>
      </c>
      <c r="G272" s="427">
        <v>8.8931396720264004</v>
      </c>
      <c r="H272" s="426" t="s">
        <v>196</v>
      </c>
      <c r="I272" s="428">
        <v>53100</v>
      </c>
      <c r="J272" s="428">
        <v>53100</v>
      </c>
      <c r="K272" s="428">
        <v>47817.279999999999</v>
      </c>
      <c r="L272" s="383">
        <v>1</v>
      </c>
    </row>
    <row r="273" spans="1:12" s="381" customFormat="1" ht="15" x14ac:dyDescent="0.25">
      <c r="A273" s="382" t="s">
        <v>195</v>
      </c>
      <c r="B273" s="426" t="s">
        <v>188</v>
      </c>
      <c r="C273" s="427">
        <v>90.427899999999994</v>
      </c>
      <c r="D273" s="427">
        <v>4.71</v>
      </c>
      <c r="E273" s="427" t="s">
        <v>275</v>
      </c>
      <c r="F273" s="427">
        <v>9</v>
      </c>
      <c r="G273" s="427">
        <v>9.3806897670982998</v>
      </c>
      <c r="H273" s="426" t="s">
        <v>196</v>
      </c>
      <c r="I273" s="428">
        <v>1195</v>
      </c>
      <c r="J273" s="428">
        <v>1195</v>
      </c>
      <c r="K273" s="428">
        <v>1080.6099999999999</v>
      </c>
      <c r="L273" s="383">
        <v>1</v>
      </c>
    </row>
    <row r="274" spans="1:12" s="381" customFormat="1" ht="15" x14ac:dyDescent="0.25">
      <c r="A274" s="382" t="s">
        <v>195</v>
      </c>
      <c r="B274" s="426" t="s">
        <v>188</v>
      </c>
      <c r="C274" s="427">
        <v>90.475300000000004</v>
      </c>
      <c r="D274" s="427">
        <v>4.71</v>
      </c>
      <c r="E274" s="427" t="s">
        <v>390</v>
      </c>
      <c r="F274" s="427">
        <v>9</v>
      </c>
      <c r="G274" s="427">
        <v>9.3806897670982998</v>
      </c>
      <c r="H274" s="426" t="s">
        <v>196</v>
      </c>
      <c r="I274" s="428">
        <v>1195</v>
      </c>
      <c r="J274" s="428">
        <v>1195</v>
      </c>
      <c r="K274" s="428">
        <v>1081.18</v>
      </c>
      <c r="L274" s="383">
        <v>1</v>
      </c>
    </row>
    <row r="275" spans="1:12" s="381" customFormat="1" ht="15" x14ac:dyDescent="0.25">
      <c r="A275" s="382" t="s">
        <v>195</v>
      </c>
      <c r="B275" s="426" t="s">
        <v>188</v>
      </c>
      <c r="C275" s="427">
        <v>90.541700000000006</v>
      </c>
      <c r="D275" s="427">
        <v>4.71</v>
      </c>
      <c r="E275" s="427" t="s">
        <v>337</v>
      </c>
      <c r="F275" s="427">
        <v>9</v>
      </c>
      <c r="G275" s="427">
        <v>9.3806897670982998</v>
      </c>
      <c r="H275" s="426" t="s">
        <v>196</v>
      </c>
      <c r="I275" s="428">
        <v>1185</v>
      </c>
      <c r="J275" s="428">
        <v>1185</v>
      </c>
      <c r="K275" s="428">
        <v>1072.92</v>
      </c>
      <c r="L275" s="383">
        <v>1</v>
      </c>
    </row>
    <row r="276" spans="1:12" s="381" customFormat="1" ht="15" x14ac:dyDescent="0.25">
      <c r="A276" s="382" t="s">
        <v>195</v>
      </c>
      <c r="B276" s="426" t="s">
        <v>188</v>
      </c>
      <c r="C276" s="427">
        <v>90.855000000000004</v>
      </c>
      <c r="D276" s="427">
        <v>4.71</v>
      </c>
      <c r="E276" s="427" t="s">
        <v>661</v>
      </c>
      <c r="F276" s="427">
        <v>8.5500000000000007</v>
      </c>
      <c r="G276" s="427">
        <v>8.8931396720264004</v>
      </c>
      <c r="H276" s="426" t="s">
        <v>196</v>
      </c>
      <c r="I276" s="428">
        <v>53100</v>
      </c>
      <c r="J276" s="428">
        <v>53100</v>
      </c>
      <c r="K276" s="428">
        <v>48244</v>
      </c>
      <c r="L276" s="383">
        <v>1</v>
      </c>
    </row>
    <row r="277" spans="1:12" s="381" customFormat="1" ht="15" x14ac:dyDescent="0.25">
      <c r="A277" s="382" t="s">
        <v>195</v>
      </c>
      <c r="B277" s="426" t="s">
        <v>188</v>
      </c>
      <c r="C277" s="427">
        <v>91.285399999999996</v>
      </c>
      <c r="D277" s="427">
        <v>4.3</v>
      </c>
      <c r="E277" s="427" t="s">
        <v>662</v>
      </c>
      <c r="F277" s="427">
        <v>9</v>
      </c>
      <c r="G277" s="427">
        <v>9.3806897670982998</v>
      </c>
      <c r="H277" s="426" t="s">
        <v>196</v>
      </c>
      <c r="I277" s="428">
        <v>5434</v>
      </c>
      <c r="J277" s="428">
        <v>5434</v>
      </c>
      <c r="K277" s="428">
        <v>4960.45</v>
      </c>
      <c r="L277" s="383">
        <v>1</v>
      </c>
    </row>
    <row r="278" spans="1:12" s="381" customFormat="1" ht="15" x14ac:dyDescent="0.25">
      <c r="A278" s="382" t="s">
        <v>195</v>
      </c>
      <c r="B278" s="426" t="s">
        <v>188</v>
      </c>
      <c r="C278" s="427">
        <v>91.320999999999998</v>
      </c>
      <c r="D278" s="427">
        <v>4.71</v>
      </c>
      <c r="E278" s="427" t="s">
        <v>663</v>
      </c>
      <c r="F278" s="427">
        <v>8.5</v>
      </c>
      <c r="G278" s="427">
        <v>8.8390905892635008</v>
      </c>
      <c r="H278" s="426" t="s">
        <v>196</v>
      </c>
      <c r="I278" s="428">
        <v>5000</v>
      </c>
      <c r="J278" s="428">
        <v>5000</v>
      </c>
      <c r="K278" s="428">
        <v>4566.05</v>
      </c>
      <c r="L278" s="383">
        <v>1</v>
      </c>
    </row>
    <row r="279" spans="1:12" s="381" customFormat="1" ht="15" x14ac:dyDescent="0.25">
      <c r="A279" s="382" t="s">
        <v>195</v>
      </c>
      <c r="B279" s="426" t="s">
        <v>188</v>
      </c>
      <c r="C279" s="427">
        <v>91.3553</v>
      </c>
      <c r="D279" s="427">
        <v>4.71</v>
      </c>
      <c r="E279" s="427" t="s">
        <v>325</v>
      </c>
      <c r="F279" s="427">
        <v>8.25</v>
      </c>
      <c r="G279" s="427">
        <v>8.5692138619758005</v>
      </c>
      <c r="H279" s="426" t="s">
        <v>196</v>
      </c>
      <c r="I279" s="428">
        <v>53100</v>
      </c>
      <c r="J279" s="428">
        <v>53100</v>
      </c>
      <c r="K279" s="428">
        <v>48509.64</v>
      </c>
      <c r="L279" s="383">
        <v>1</v>
      </c>
    </row>
    <row r="280" spans="1:12" s="381" customFormat="1" ht="15" x14ac:dyDescent="0.25">
      <c r="A280" s="382" t="s">
        <v>195</v>
      </c>
      <c r="B280" s="426" t="s">
        <v>188</v>
      </c>
      <c r="C280" s="427">
        <v>91.409499999999994</v>
      </c>
      <c r="D280" s="427">
        <v>4.71</v>
      </c>
      <c r="E280" s="427" t="s">
        <v>597</v>
      </c>
      <c r="F280" s="427">
        <v>8.5500000000000007</v>
      </c>
      <c r="G280" s="427">
        <v>8.8931396720264004</v>
      </c>
      <c r="H280" s="426" t="s">
        <v>196</v>
      </c>
      <c r="I280" s="428">
        <v>44840</v>
      </c>
      <c r="J280" s="428">
        <v>44840</v>
      </c>
      <c r="K280" s="428">
        <v>40988.01</v>
      </c>
      <c r="L280" s="383">
        <v>1</v>
      </c>
    </row>
    <row r="281" spans="1:12" s="381" customFormat="1" ht="15" x14ac:dyDescent="0.25">
      <c r="A281" s="382" t="s">
        <v>195</v>
      </c>
      <c r="B281" s="426" t="s">
        <v>188</v>
      </c>
      <c r="C281" s="427">
        <v>91.481099999999998</v>
      </c>
      <c r="D281" s="427">
        <v>4.3</v>
      </c>
      <c r="E281" s="427" t="s">
        <v>328</v>
      </c>
      <c r="F281" s="427">
        <v>9</v>
      </c>
      <c r="G281" s="427">
        <v>9.3806897670982998</v>
      </c>
      <c r="H281" s="426" t="s">
        <v>196</v>
      </c>
      <c r="I281" s="428">
        <v>11200</v>
      </c>
      <c r="J281" s="428">
        <v>11200</v>
      </c>
      <c r="K281" s="428">
        <v>10245.879999999999</v>
      </c>
      <c r="L281" s="383">
        <v>1</v>
      </c>
    </row>
    <row r="282" spans="1:12" s="381" customFormat="1" ht="15" x14ac:dyDescent="0.25">
      <c r="A282" s="382" t="s">
        <v>195</v>
      </c>
      <c r="B282" s="426" t="s">
        <v>188</v>
      </c>
      <c r="C282" s="427">
        <v>91.503900000000002</v>
      </c>
      <c r="D282" s="427">
        <v>4.71</v>
      </c>
      <c r="E282" s="427" t="s">
        <v>664</v>
      </c>
      <c r="F282" s="427">
        <v>8.5500000000000007</v>
      </c>
      <c r="G282" s="427">
        <v>8.8931396720264004</v>
      </c>
      <c r="H282" s="426" t="s">
        <v>196</v>
      </c>
      <c r="I282" s="428">
        <v>53100</v>
      </c>
      <c r="J282" s="428">
        <v>53100</v>
      </c>
      <c r="K282" s="428">
        <v>48588.57</v>
      </c>
      <c r="L282" s="383">
        <v>1</v>
      </c>
    </row>
    <row r="283" spans="1:12" s="381" customFormat="1" ht="15" x14ac:dyDescent="0.25">
      <c r="A283" s="382" t="s">
        <v>195</v>
      </c>
      <c r="B283" s="426" t="s">
        <v>188</v>
      </c>
      <c r="C283" s="427">
        <v>91.559200000000004</v>
      </c>
      <c r="D283" s="427">
        <v>4.3</v>
      </c>
      <c r="E283" s="427" t="s">
        <v>665</v>
      </c>
      <c r="F283" s="427">
        <v>8.875</v>
      </c>
      <c r="G283" s="427">
        <v>9.2450588593132998</v>
      </c>
      <c r="H283" s="426" t="s">
        <v>196</v>
      </c>
      <c r="I283" s="428">
        <v>10000</v>
      </c>
      <c r="J283" s="428">
        <v>10000</v>
      </c>
      <c r="K283" s="428">
        <v>9155.92</v>
      </c>
      <c r="L283" s="383">
        <v>1</v>
      </c>
    </row>
    <row r="284" spans="1:12" s="381" customFormat="1" ht="15" x14ac:dyDescent="0.25">
      <c r="A284" s="382" t="s">
        <v>195</v>
      </c>
      <c r="B284" s="426" t="s">
        <v>188</v>
      </c>
      <c r="C284" s="427">
        <v>91.954999999999998</v>
      </c>
      <c r="D284" s="427">
        <v>4.71</v>
      </c>
      <c r="E284" s="427" t="s">
        <v>290</v>
      </c>
      <c r="F284" s="427">
        <v>8.25</v>
      </c>
      <c r="G284" s="427">
        <v>8.5692138619758005</v>
      </c>
      <c r="H284" s="426" t="s">
        <v>196</v>
      </c>
      <c r="I284" s="428">
        <v>48527.5</v>
      </c>
      <c r="J284" s="428">
        <v>48527.5</v>
      </c>
      <c r="K284" s="428">
        <v>44623.48</v>
      </c>
      <c r="L284" s="383">
        <v>1</v>
      </c>
    </row>
    <row r="285" spans="1:12" s="381" customFormat="1" ht="15" x14ac:dyDescent="0.25">
      <c r="A285" s="382" t="s">
        <v>195</v>
      </c>
      <c r="B285" s="426" t="s">
        <v>188</v>
      </c>
      <c r="C285" s="427">
        <v>92.970399999999998</v>
      </c>
      <c r="D285" s="427">
        <v>4.3</v>
      </c>
      <c r="E285" s="427" t="s">
        <v>666</v>
      </c>
      <c r="F285" s="427">
        <v>8.15</v>
      </c>
      <c r="G285" s="427">
        <v>8.4614350350368994</v>
      </c>
      <c r="H285" s="426" t="s">
        <v>196</v>
      </c>
      <c r="I285" s="428">
        <v>10320</v>
      </c>
      <c r="J285" s="428">
        <v>10320</v>
      </c>
      <c r="K285" s="428">
        <v>9594.5400000000009</v>
      </c>
      <c r="L285" s="383">
        <v>1</v>
      </c>
    </row>
    <row r="286" spans="1:12" s="381" customFormat="1" ht="15" x14ac:dyDescent="0.25">
      <c r="A286" s="382" t="s">
        <v>195</v>
      </c>
      <c r="B286" s="426" t="s">
        <v>188</v>
      </c>
      <c r="C286" s="427">
        <v>92.988500000000002</v>
      </c>
      <c r="D286" s="427">
        <v>4.3</v>
      </c>
      <c r="E286" s="427" t="s">
        <v>492</v>
      </c>
      <c r="F286" s="427">
        <v>8.15</v>
      </c>
      <c r="G286" s="427">
        <v>8.4614350350368994</v>
      </c>
      <c r="H286" s="426" t="s">
        <v>196</v>
      </c>
      <c r="I286" s="428">
        <v>50740</v>
      </c>
      <c r="J286" s="428">
        <v>50740</v>
      </c>
      <c r="K286" s="428">
        <v>47182.35</v>
      </c>
      <c r="L286" s="383">
        <v>1</v>
      </c>
    </row>
    <row r="287" spans="1:12" s="381" customFormat="1" ht="15" x14ac:dyDescent="0.25">
      <c r="A287" s="382" t="s">
        <v>195</v>
      </c>
      <c r="B287" s="426" t="s">
        <v>188</v>
      </c>
      <c r="C287" s="427">
        <v>93.972700000000003</v>
      </c>
      <c r="D287" s="427">
        <v>4.3</v>
      </c>
      <c r="E287" s="427" t="s">
        <v>667</v>
      </c>
      <c r="F287" s="427">
        <v>8.35</v>
      </c>
      <c r="G287" s="427">
        <v>8.6770908562585998</v>
      </c>
      <c r="H287" s="426" t="s">
        <v>196</v>
      </c>
      <c r="I287" s="428">
        <v>10991</v>
      </c>
      <c r="J287" s="428">
        <v>10991</v>
      </c>
      <c r="K287" s="428">
        <v>10328.540000000001</v>
      </c>
      <c r="L287" s="383">
        <v>1</v>
      </c>
    </row>
    <row r="288" spans="1:12" s="381" customFormat="1" ht="15" x14ac:dyDescent="0.25">
      <c r="A288" s="382" t="s">
        <v>195</v>
      </c>
      <c r="B288" s="426" t="s">
        <v>188</v>
      </c>
      <c r="C288" s="427">
        <v>94.410700000000006</v>
      </c>
      <c r="D288" s="427">
        <v>4.3</v>
      </c>
      <c r="E288" s="427" t="s">
        <v>668</v>
      </c>
      <c r="F288" s="427">
        <v>8.15</v>
      </c>
      <c r="G288" s="427">
        <v>8.4614350350368994</v>
      </c>
      <c r="H288" s="426" t="s">
        <v>196</v>
      </c>
      <c r="I288" s="428">
        <v>90565</v>
      </c>
      <c r="J288" s="428">
        <v>90565</v>
      </c>
      <c r="K288" s="428">
        <v>85503.08</v>
      </c>
      <c r="L288" s="383">
        <v>2</v>
      </c>
    </row>
    <row r="289" spans="1:12" s="381" customFormat="1" ht="15" x14ac:dyDescent="0.25">
      <c r="A289" s="382" t="s">
        <v>195</v>
      </c>
      <c r="B289" s="426" t="s">
        <v>188</v>
      </c>
      <c r="C289" s="427">
        <v>97.042299999999997</v>
      </c>
      <c r="D289" s="427">
        <v>3.82</v>
      </c>
      <c r="E289" s="427" t="s">
        <v>509</v>
      </c>
      <c r="F289" s="427">
        <v>7</v>
      </c>
      <c r="G289" s="427">
        <v>7.2290080856234997</v>
      </c>
      <c r="H289" s="426" t="s">
        <v>196</v>
      </c>
      <c r="I289" s="428">
        <v>53100</v>
      </c>
      <c r="J289" s="428">
        <v>53100</v>
      </c>
      <c r="K289" s="428">
        <v>51529.45</v>
      </c>
      <c r="L289" s="383">
        <v>1</v>
      </c>
    </row>
    <row r="290" spans="1:12" s="381" customFormat="1" ht="15" x14ac:dyDescent="0.25">
      <c r="A290" s="382" t="s">
        <v>195</v>
      </c>
      <c r="B290" s="426" t="s">
        <v>188</v>
      </c>
      <c r="C290" s="427">
        <v>98.227900000000005</v>
      </c>
      <c r="D290" s="427">
        <v>3.82</v>
      </c>
      <c r="E290" s="427" t="s">
        <v>669</v>
      </c>
      <c r="F290" s="427">
        <v>7</v>
      </c>
      <c r="G290" s="427">
        <v>7.2290080856234997</v>
      </c>
      <c r="H290" s="426" t="s">
        <v>196</v>
      </c>
      <c r="I290" s="428">
        <v>31590</v>
      </c>
      <c r="J290" s="428">
        <v>31590</v>
      </c>
      <c r="K290" s="428">
        <v>31030.2</v>
      </c>
      <c r="L290" s="383">
        <v>1</v>
      </c>
    </row>
    <row r="291" spans="1:12" s="381" customFormat="1" ht="15" x14ac:dyDescent="0.25">
      <c r="A291" s="382" t="s">
        <v>195</v>
      </c>
      <c r="B291" s="426" t="s">
        <v>188</v>
      </c>
      <c r="C291" s="427">
        <v>102</v>
      </c>
      <c r="D291" s="427">
        <v>5.07</v>
      </c>
      <c r="E291" s="427" t="s">
        <v>670</v>
      </c>
      <c r="F291" s="427">
        <v>4.5184416659020004</v>
      </c>
      <c r="G291" s="427">
        <v>4.6132009321311003</v>
      </c>
      <c r="H291" s="426" t="s">
        <v>196</v>
      </c>
      <c r="I291" s="428">
        <v>53100</v>
      </c>
      <c r="J291" s="428">
        <v>53100</v>
      </c>
      <c r="K291" s="428">
        <v>54162</v>
      </c>
      <c r="L291" s="383">
        <v>1</v>
      </c>
    </row>
    <row r="292" spans="1:12" s="381" customFormat="1" ht="15.6" x14ac:dyDescent="0.3">
      <c r="A292" s="384" t="s">
        <v>194</v>
      </c>
      <c r="B292" s="429" t="s">
        <v>194</v>
      </c>
      <c r="C292" s="430" t="s">
        <v>194</v>
      </c>
      <c r="D292" s="430" t="s">
        <v>194</v>
      </c>
      <c r="E292" s="430" t="s">
        <v>194</v>
      </c>
      <c r="F292" s="430" t="s">
        <v>194</v>
      </c>
      <c r="G292" s="430" t="s">
        <v>194</v>
      </c>
      <c r="H292" s="429" t="s">
        <v>194</v>
      </c>
      <c r="I292" s="431">
        <v>2110771</v>
      </c>
      <c r="J292" s="431">
        <v>2110771</v>
      </c>
      <c r="K292" s="431">
        <v>1892664.92</v>
      </c>
      <c r="L292" s="385">
        <v>60</v>
      </c>
    </row>
    <row r="293" spans="1:12" s="381" customFormat="1" ht="15.6" x14ac:dyDescent="0.3">
      <c r="A293" s="384" t="s">
        <v>426</v>
      </c>
      <c r="B293" s="429"/>
      <c r="C293" s="430"/>
      <c r="D293" s="430"/>
      <c r="E293" s="430"/>
      <c r="F293" s="430"/>
      <c r="G293" s="430"/>
      <c r="H293" s="429"/>
      <c r="I293" s="431"/>
      <c r="J293" s="431"/>
      <c r="K293" s="431"/>
      <c r="L293" s="385"/>
    </row>
    <row r="294" spans="1:12" s="381" customFormat="1" ht="15" x14ac:dyDescent="0.25">
      <c r="A294" s="382" t="s">
        <v>195</v>
      </c>
      <c r="B294" s="426" t="s">
        <v>188</v>
      </c>
      <c r="C294" s="427">
        <v>97.678600000000003</v>
      </c>
      <c r="D294" s="427">
        <v>9.5</v>
      </c>
      <c r="E294" s="427" t="s">
        <v>671</v>
      </c>
      <c r="F294" s="427">
        <v>10</v>
      </c>
      <c r="G294" s="427">
        <v>10.25</v>
      </c>
      <c r="H294" s="426" t="s">
        <v>196</v>
      </c>
      <c r="I294" s="428">
        <v>205782.7</v>
      </c>
      <c r="J294" s="428">
        <v>205782.7</v>
      </c>
      <c r="K294" s="428">
        <v>201005.59</v>
      </c>
      <c r="L294" s="383">
        <v>1</v>
      </c>
    </row>
    <row r="295" spans="1:12" s="381" customFormat="1" ht="15" x14ac:dyDescent="0.25">
      <c r="A295" s="382" t="s">
        <v>195</v>
      </c>
      <c r="B295" s="426" t="s">
        <v>188</v>
      </c>
      <c r="C295" s="427">
        <v>98.286000000000001</v>
      </c>
      <c r="D295" s="427">
        <v>8.75</v>
      </c>
      <c r="E295" s="427" t="s">
        <v>456</v>
      </c>
      <c r="F295" s="427">
        <v>9.9318000000000008</v>
      </c>
      <c r="G295" s="427">
        <v>10.1784016280999</v>
      </c>
      <c r="H295" s="426" t="s">
        <v>196</v>
      </c>
      <c r="I295" s="428">
        <v>786161.22</v>
      </c>
      <c r="J295" s="428">
        <v>786161.22</v>
      </c>
      <c r="K295" s="428">
        <v>772686.08</v>
      </c>
      <c r="L295" s="383">
        <v>1</v>
      </c>
    </row>
    <row r="296" spans="1:12" s="381" customFormat="1" ht="15" x14ac:dyDescent="0.25">
      <c r="A296" s="382" t="s">
        <v>195</v>
      </c>
      <c r="B296" s="426" t="s">
        <v>188</v>
      </c>
      <c r="C296" s="427">
        <v>98.815899999999999</v>
      </c>
      <c r="D296" s="427">
        <v>9.5</v>
      </c>
      <c r="E296" s="427" t="s">
        <v>672</v>
      </c>
      <c r="F296" s="427">
        <v>9.75</v>
      </c>
      <c r="G296" s="427">
        <v>9.9876562500000006</v>
      </c>
      <c r="H296" s="426" t="s">
        <v>196</v>
      </c>
      <c r="I296" s="428">
        <v>150000</v>
      </c>
      <c r="J296" s="428">
        <v>150000</v>
      </c>
      <c r="K296" s="428">
        <v>148223.85</v>
      </c>
      <c r="L296" s="383">
        <v>1</v>
      </c>
    </row>
    <row r="297" spans="1:12" s="381" customFormat="1" ht="15" x14ac:dyDescent="0.25">
      <c r="A297" s="382" t="s">
        <v>195</v>
      </c>
      <c r="B297" s="426" t="s">
        <v>188</v>
      </c>
      <c r="C297" s="427">
        <v>102</v>
      </c>
      <c r="D297" s="427">
        <v>8.75</v>
      </c>
      <c r="E297" s="427" t="s">
        <v>352</v>
      </c>
      <c r="F297" s="427">
        <v>7.3244067228105001</v>
      </c>
      <c r="G297" s="427">
        <v>7.4585240574134</v>
      </c>
      <c r="H297" s="426" t="s">
        <v>196</v>
      </c>
      <c r="I297" s="428">
        <v>600000</v>
      </c>
      <c r="J297" s="428">
        <v>600000</v>
      </c>
      <c r="K297" s="428">
        <v>612000</v>
      </c>
      <c r="L297" s="383">
        <v>3</v>
      </c>
    </row>
    <row r="298" spans="1:12" s="381" customFormat="1" ht="15" x14ac:dyDescent="0.25">
      <c r="A298" s="382" t="s">
        <v>195</v>
      </c>
      <c r="B298" s="426" t="s">
        <v>188</v>
      </c>
      <c r="C298" s="427">
        <v>102</v>
      </c>
      <c r="D298" s="427">
        <v>8.75</v>
      </c>
      <c r="E298" s="427" t="s">
        <v>673</v>
      </c>
      <c r="F298" s="427">
        <v>7.3457095563973001</v>
      </c>
      <c r="G298" s="427">
        <v>7.4806081786145997</v>
      </c>
      <c r="H298" s="426" t="s">
        <v>196</v>
      </c>
      <c r="I298" s="428">
        <v>2412538.5499999998</v>
      </c>
      <c r="J298" s="428">
        <v>2412538.5499999998</v>
      </c>
      <c r="K298" s="428">
        <v>2460789.3199999998</v>
      </c>
      <c r="L298" s="383">
        <v>13</v>
      </c>
    </row>
    <row r="299" spans="1:12" s="381" customFormat="1" ht="15.6" x14ac:dyDescent="0.3">
      <c r="A299" s="384" t="s">
        <v>194</v>
      </c>
      <c r="B299" s="429" t="s">
        <v>194</v>
      </c>
      <c r="C299" s="430" t="s">
        <v>194</v>
      </c>
      <c r="D299" s="430" t="s">
        <v>194</v>
      </c>
      <c r="E299" s="430" t="s">
        <v>194</v>
      </c>
      <c r="F299" s="430" t="s">
        <v>194</v>
      </c>
      <c r="G299" s="430" t="s">
        <v>194</v>
      </c>
      <c r="H299" s="429" t="s">
        <v>194</v>
      </c>
      <c r="I299" s="431">
        <v>4154482.47</v>
      </c>
      <c r="J299" s="431">
        <v>4154482.47</v>
      </c>
      <c r="K299" s="431">
        <v>4194704.84</v>
      </c>
      <c r="L299" s="385">
        <v>19</v>
      </c>
    </row>
    <row r="300" spans="1:12" s="381" customFormat="1" ht="15.6" x14ac:dyDescent="0.3">
      <c r="A300" s="384" t="s">
        <v>123</v>
      </c>
      <c r="B300" s="429"/>
      <c r="C300" s="430"/>
      <c r="D300" s="430"/>
      <c r="E300" s="430"/>
      <c r="F300" s="430"/>
      <c r="G300" s="430"/>
      <c r="H300" s="429"/>
      <c r="I300" s="431"/>
      <c r="J300" s="431"/>
      <c r="K300" s="431"/>
      <c r="L300" s="385"/>
    </row>
    <row r="301" spans="1:12" s="381" customFormat="1" ht="15" x14ac:dyDescent="0.25">
      <c r="A301" s="382" t="s">
        <v>195</v>
      </c>
      <c r="B301" s="426" t="s">
        <v>188</v>
      </c>
      <c r="C301" s="427">
        <v>95.229900000000001</v>
      </c>
      <c r="D301" s="427">
        <v>7.3772000000000002</v>
      </c>
      <c r="E301" s="427" t="s">
        <v>489</v>
      </c>
      <c r="F301" s="427">
        <v>9</v>
      </c>
      <c r="G301" s="427">
        <v>9.2024999999998993</v>
      </c>
      <c r="H301" s="426" t="s">
        <v>196</v>
      </c>
      <c r="I301" s="428">
        <v>753049.73</v>
      </c>
      <c r="J301" s="428">
        <v>753049.73</v>
      </c>
      <c r="K301" s="428">
        <v>717128.34</v>
      </c>
      <c r="L301" s="383">
        <v>1</v>
      </c>
    </row>
    <row r="302" spans="1:12" s="381" customFormat="1" ht="15" x14ac:dyDescent="0.25">
      <c r="A302" s="382" t="s">
        <v>195</v>
      </c>
      <c r="B302" s="426" t="s">
        <v>188</v>
      </c>
      <c r="C302" s="427">
        <v>99.838499999999996</v>
      </c>
      <c r="D302" s="427">
        <v>6.1653000000000002</v>
      </c>
      <c r="E302" s="427" t="s">
        <v>206</v>
      </c>
      <c r="F302" s="427">
        <v>6.5</v>
      </c>
      <c r="G302" s="427">
        <v>6.6056249999999004</v>
      </c>
      <c r="H302" s="426" t="s">
        <v>196</v>
      </c>
      <c r="I302" s="428">
        <v>25856.799999999999</v>
      </c>
      <c r="J302" s="428">
        <v>25856.799999999999</v>
      </c>
      <c r="K302" s="428">
        <v>25815.05</v>
      </c>
      <c r="L302" s="383">
        <v>1</v>
      </c>
    </row>
    <row r="303" spans="1:12" s="381" customFormat="1" ht="15" x14ac:dyDescent="0.25">
      <c r="A303" s="382" t="s">
        <v>195</v>
      </c>
      <c r="B303" s="426" t="s">
        <v>188</v>
      </c>
      <c r="C303" s="427">
        <v>99.982799999999997</v>
      </c>
      <c r="D303" s="427">
        <v>6.1653000000000002</v>
      </c>
      <c r="E303" s="427" t="s">
        <v>201</v>
      </c>
      <c r="F303" s="427">
        <v>6.2</v>
      </c>
      <c r="G303" s="427">
        <v>6.2960999999998997</v>
      </c>
      <c r="H303" s="426" t="s">
        <v>196</v>
      </c>
      <c r="I303" s="428">
        <v>63162.26</v>
      </c>
      <c r="J303" s="428">
        <v>63162.26</v>
      </c>
      <c r="K303" s="428">
        <v>63151.41</v>
      </c>
      <c r="L303" s="383">
        <v>1</v>
      </c>
    </row>
    <row r="304" spans="1:12" s="381" customFormat="1" ht="15" x14ac:dyDescent="0.25">
      <c r="A304" s="382" t="s">
        <v>195</v>
      </c>
      <c r="B304" s="426" t="s">
        <v>188</v>
      </c>
      <c r="C304" s="427">
        <v>100.0689</v>
      </c>
      <c r="D304" s="427">
        <v>6.1653000000000002</v>
      </c>
      <c r="E304" s="427" t="s">
        <v>539</v>
      </c>
      <c r="F304" s="427">
        <v>6</v>
      </c>
      <c r="G304" s="427">
        <v>6.0899999999999004</v>
      </c>
      <c r="H304" s="426" t="s">
        <v>196</v>
      </c>
      <c r="I304" s="428">
        <v>28106.26</v>
      </c>
      <c r="J304" s="428">
        <v>28106.26</v>
      </c>
      <c r="K304" s="428">
        <v>28125.62</v>
      </c>
      <c r="L304" s="383">
        <v>1</v>
      </c>
    </row>
    <row r="305" spans="1:12" s="381" customFormat="1" ht="15" x14ac:dyDescent="0.25">
      <c r="A305" s="382" t="s">
        <v>195</v>
      </c>
      <c r="B305" s="426" t="s">
        <v>188</v>
      </c>
      <c r="C305" s="427">
        <v>100.34099999999999</v>
      </c>
      <c r="D305" s="427">
        <v>6.1653000000000002</v>
      </c>
      <c r="E305" s="427" t="s">
        <v>674</v>
      </c>
      <c r="F305" s="427">
        <v>5.4</v>
      </c>
      <c r="G305" s="427">
        <v>5.4728999999998997</v>
      </c>
      <c r="H305" s="426" t="s">
        <v>196</v>
      </c>
      <c r="I305" s="428">
        <v>1500000</v>
      </c>
      <c r="J305" s="428">
        <v>1500000</v>
      </c>
      <c r="K305" s="428">
        <v>1505115.47</v>
      </c>
      <c r="L305" s="383">
        <v>1</v>
      </c>
    </row>
    <row r="306" spans="1:12" s="381" customFormat="1" ht="15" x14ac:dyDescent="0.25">
      <c r="A306" s="382" t="s">
        <v>195</v>
      </c>
      <c r="B306" s="426" t="s">
        <v>188</v>
      </c>
      <c r="C306" s="427">
        <v>100.4136</v>
      </c>
      <c r="D306" s="427">
        <v>6.1653000000000002</v>
      </c>
      <c r="E306" s="427" t="s">
        <v>310</v>
      </c>
      <c r="F306" s="427">
        <v>5.15</v>
      </c>
      <c r="G306" s="427">
        <v>5.2163062499999002</v>
      </c>
      <c r="H306" s="426" t="s">
        <v>196</v>
      </c>
      <c r="I306" s="428">
        <v>2000000</v>
      </c>
      <c r="J306" s="428">
        <v>2000000</v>
      </c>
      <c r="K306" s="428">
        <v>2008272.25</v>
      </c>
      <c r="L306" s="383">
        <v>1</v>
      </c>
    </row>
    <row r="307" spans="1:12" s="381" customFormat="1" ht="15" x14ac:dyDescent="0.25">
      <c r="A307" s="382" t="s">
        <v>195</v>
      </c>
      <c r="B307" s="426" t="s">
        <v>188</v>
      </c>
      <c r="C307" s="427">
        <v>100.4165</v>
      </c>
      <c r="D307" s="427">
        <v>6.1653000000000002</v>
      </c>
      <c r="E307" s="427" t="s">
        <v>445</v>
      </c>
      <c r="F307" s="427">
        <v>5.15</v>
      </c>
      <c r="G307" s="427">
        <v>5.2163062499999002</v>
      </c>
      <c r="H307" s="426" t="s">
        <v>196</v>
      </c>
      <c r="I307" s="428">
        <v>2500000</v>
      </c>
      <c r="J307" s="428">
        <v>2500000</v>
      </c>
      <c r="K307" s="428">
        <v>2510412.21</v>
      </c>
      <c r="L307" s="383">
        <v>1</v>
      </c>
    </row>
    <row r="308" spans="1:12" s="381" customFormat="1" ht="15" x14ac:dyDescent="0.25">
      <c r="A308" s="382" t="s">
        <v>195</v>
      </c>
      <c r="B308" s="426" t="s">
        <v>188</v>
      </c>
      <c r="C308" s="427">
        <v>100.4512</v>
      </c>
      <c r="D308" s="427">
        <v>6.1653000000000002</v>
      </c>
      <c r="E308" s="427" t="s">
        <v>312</v>
      </c>
      <c r="F308" s="427">
        <v>5.15</v>
      </c>
      <c r="G308" s="427">
        <v>5.2163062499999002</v>
      </c>
      <c r="H308" s="426" t="s">
        <v>196</v>
      </c>
      <c r="I308" s="428">
        <v>2000000</v>
      </c>
      <c r="J308" s="428">
        <v>2000000</v>
      </c>
      <c r="K308" s="428">
        <v>2009023.2</v>
      </c>
      <c r="L308" s="383">
        <v>1</v>
      </c>
    </row>
    <row r="309" spans="1:12" s="381" customFormat="1" ht="15.6" x14ac:dyDescent="0.3">
      <c r="A309" s="384" t="s">
        <v>194</v>
      </c>
      <c r="B309" s="429" t="s">
        <v>194</v>
      </c>
      <c r="C309" s="430" t="s">
        <v>194</v>
      </c>
      <c r="D309" s="430" t="s">
        <v>194</v>
      </c>
      <c r="E309" s="430" t="s">
        <v>194</v>
      </c>
      <c r="F309" s="430" t="s">
        <v>194</v>
      </c>
      <c r="G309" s="430" t="s">
        <v>194</v>
      </c>
      <c r="H309" s="429" t="s">
        <v>194</v>
      </c>
      <c r="I309" s="431">
        <v>8870175.0500000007</v>
      </c>
      <c r="J309" s="431">
        <v>8870175.0500000007</v>
      </c>
      <c r="K309" s="431">
        <v>8867043.5500000007</v>
      </c>
      <c r="L309" s="385">
        <v>8</v>
      </c>
    </row>
    <row r="310" spans="1:12" s="381" customFormat="1" ht="15.6" x14ac:dyDescent="0.3">
      <c r="A310" s="384" t="s">
        <v>124</v>
      </c>
      <c r="B310" s="429"/>
      <c r="C310" s="430"/>
      <c r="D310" s="430"/>
      <c r="E310" s="430"/>
      <c r="F310" s="430"/>
      <c r="G310" s="430"/>
      <c r="H310" s="429"/>
      <c r="I310" s="431"/>
      <c r="J310" s="431"/>
      <c r="K310" s="431"/>
      <c r="L310" s="385"/>
    </row>
    <row r="311" spans="1:12" s="381" customFormat="1" ht="15" x14ac:dyDescent="0.25">
      <c r="A311" s="382" t="s">
        <v>195</v>
      </c>
      <c r="B311" s="426" t="s">
        <v>188</v>
      </c>
      <c r="C311" s="427">
        <v>86.846000000000004</v>
      </c>
      <c r="D311" s="427">
        <v>5.36</v>
      </c>
      <c r="E311" s="427" t="s">
        <v>675</v>
      </c>
      <c r="F311" s="427">
        <v>9.5</v>
      </c>
      <c r="G311" s="427">
        <v>9.9247584081007005</v>
      </c>
      <c r="H311" s="426" t="s">
        <v>196</v>
      </c>
      <c r="I311" s="428">
        <v>59400</v>
      </c>
      <c r="J311" s="428">
        <v>59400</v>
      </c>
      <c r="K311" s="428">
        <v>51586.5</v>
      </c>
      <c r="L311" s="383">
        <v>2</v>
      </c>
    </row>
    <row r="312" spans="1:12" s="381" customFormat="1" ht="15" x14ac:dyDescent="0.25">
      <c r="A312" s="382" t="s">
        <v>195</v>
      </c>
      <c r="B312" s="426" t="s">
        <v>188</v>
      </c>
      <c r="C312" s="427">
        <v>88.192999999999998</v>
      </c>
      <c r="D312" s="427">
        <v>5.36</v>
      </c>
      <c r="E312" s="427" t="s">
        <v>676</v>
      </c>
      <c r="F312" s="427">
        <v>9</v>
      </c>
      <c r="G312" s="427">
        <v>9.3806897670982998</v>
      </c>
      <c r="H312" s="426" t="s">
        <v>196</v>
      </c>
      <c r="I312" s="428">
        <v>5924</v>
      </c>
      <c r="J312" s="428">
        <v>5924</v>
      </c>
      <c r="K312" s="428">
        <v>5224.55</v>
      </c>
      <c r="L312" s="383">
        <v>2</v>
      </c>
    </row>
    <row r="313" spans="1:12" s="381" customFormat="1" ht="15" x14ac:dyDescent="0.25">
      <c r="A313" s="382" t="s">
        <v>195</v>
      </c>
      <c r="B313" s="426" t="s">
        <v>188</v>
      </c>
      <c r="C313" s="427">
        <v>88.2</v>
      </c>
      <c r="D313" s="427">
        <v>5.36</v>
      </c>
      <c r="E313" s="427" t="s">
        <v>677</v>
      </c>
      <c r="F313" s="427">
        <v>9.0310001904701007</v>
      </c>
      <c r="G313" s="427">
        <v>9.4143503175024996</v>
      </c>
      <c r="H313" s="426" t="s">
        <v>196</v>
      </c>
      <c r="I313" s="428">
        <v>9541</v>
      </c>
      <c r="J313" s="428">
        <v>9541</v>
      </c>
      <c r="K313" s="428">
        <v>8415.16</v>
      </c>
      <c r="L313" s="383">
        <v>1</v>
      </c>
    </row>
    <row r="314" spans="1:12" s="381" customFormat="1" ht="15" x14ac:dyDescent="0.25">
      <c r="A314" s="382" t="s">
        <v>195</v>
      </c>
      <c r="B314" s="426" t="s">
        <v>188</v>
      </c>
      <c r="C314" s="427">
        <v>88.221699999999998</v>
      </c>
      <c r="D314" s="427">
        <v>5.36</v>
      </c>
      <c r="E314" s="427" t="s">
        <v>678</v>
      </c>
      <c r="F314" s="427">
        <v>9</v>
      </c>
      <c r="G314" s="427">
        <v>9.3806897670982998</v>
      </c>
      <c r="H314" s="426" t="s">
        <v>196</v>
      </c>
      <c r="I314" s="428">
        <v>2210.5</v>
      </c>
      <c r="J314" s="428">
        <v>2210.5</v>
      </c>
      <c r="K314" s="428">
        <v>1950.14</v>
      </c>
      <c r="L314" s="383">
        <v>1</v>
      </c>
    </row>
    <row r="315" spans="1:12" s="381" customFormat="1" ht="15" x14ac:dyDescent="0.25">
      <c r="A315" s="382" t="s">
        <v>195</v>
      </c>
      <c r="B315" s="426" t="s">
        <v>188</v>
      </c>
      <c r="C315" s="427">
        <v>88.228800000000007</v>
      </c>
      <c r="D315" s="427">
        <v>5.36</v>
      </c>
      <c r="E315" s="427" t="s">
        <v>679</v>
      </c>
      <c r="F315" s="427">
        <v>9</v>
      </c>
      <c r="G315" s="427">
        <v>9.3806897670982998</v>
      </c>
      <c r="H315" s="426" t="s">
        <v>196</v>
      </c>
      <c r="I315" s="428">
        <v>3502.5</v>
      </c>
      <c r="J315" s="428">
        <v>3502.5</v>
      </c>
      <c r="K315" s="428">
        <v>3090.22</v>
      </c>
      <c r="L315" s="383">
        <v>1</v>
      </c>
    </row>
    <row r="316" spans="1:12" s="381" customFormat="1" ht="15" x14ac:dyDescent="0.25">
      <c r="A316" s="382" t="s">
        <v>195</v>
      </c>
      <c r="B316" s="426" t="s">
        <v>188</v>
      </c>
      <c r="C316" s="427">
        <v>88.328699999999998</v>
      </c>
      <c r="D316" s="427">
        <v>5.36</v>
      </c>
      <c r="E316" s="427" t="s">
        <v>675</v>
      </c>
      <c r="F316" s="427">
        <v>9</v>
      </c>
      <c r="G316" s="427">
        <v>9.3806897670982998</v>
      </c>
      <c r="H316" s="426" t="s">
        <v>196</v>
      </c>
      <c r="I316" s="428">
        <v>10800</v>
      </c>
      <c r="J316" s="428">
        <v>10800</v>
      </c>
      <c r="K316" s="428">
        <v>9539.5</v>
      </c>
      <c r="L316" s="383">
        <v>1</v>
      </c>
    </row>
    <row r="317" spans="1:12" s="381" customFormat="1" ht="15" x14ac:dyDescent="0.25">
      <c r="A317" s="382" t="s">
        <v>195</v>
      </c>
      <c r="B317" s="426" t="s">
        <v>188</v>
      </c>
      <c r="C317" s="427">
        <v>88.892499999999998</v>
      </c>
      <c r="D317" s="427">
        <v>5.36</v>
      </c>
      <c r="E317" s="427" t="s">
        <v>680</v>
      </c>
      <c r="F317" s="427">
        <v>8.75</v>
      </c>
      <c r="G317" s="427">
        <v>9.1095821332897007</v>
      </c>
      <c r="H317" s="426" t="s">
        <v>196</v>
      </c>
      <c r="I317" s="428">
        <v>19410</v>
      </c>
      <c r="J317" s="428">
        <v>19410</v>
      </c>
      <c r="K317" s="428">
        <v>17254.03</v>
      </c>
      <c r="L317" s="383">
        <v>1</v>
      </c>
    </row>
    <row r="318" spans="1:12" s="381" customFormat="1" ht="15" x14ac:dyDescent="0.25">
      <c r="A318" s="382" t="s">
        <v>195</v>
      </c>
      <c r="B318" s="426" t="s">
        <v>188</v>
      </c>
      <c r="C318" s="427">
        <v>88.966200000000001</v>
      </c>
      <c r="D318" s="427">
        <v>5.36</v>
      </c>
      <c r="E318" s="427" t="s">
        <v>681</v>
      </c>
      <c r="F318" s="427">
        <v>8.77</v>
      </c>
      <c r="G318" s="427">
        <v>9.1312480550086992</v>
      </c>
      <c r="H318" s="426" t="s">
        <v>196</v>
      </c>
      <c r="I318" s="428">
        <v>53100</v>
      </c>
      <c r="J318" s="428">
        <v>53100</v>
      </c>
      <c r="K318" s="428">
        <v>47241.04</v>
      </c>
      <c r="L318" s="383">
        <v>1</v>
      </c>
    </row>
    <row r="319" spans="1:12" s="381" customFormat="1" ht="15" x14ac:dyDescent="0.25">
      <c r="A319" s="382" t="s">
        <v>195</v>
      </c>
      <c r="B319" s="426" t="s">
        <v>188</v>
      </c>
      <c r="C319" s="427">
        <v>89.224199999999996</v>
      </c>
      <c r="D319" s="427">
        <v>6.5</v>
      </c>
      <c r="E319" s="427" t="s">
        <v>682</v>
      </c>
      <c r="F319" s="427">
        <v>8.9009999999999998</v>
      </c>
      <c r="G319" s="427">
        <v>9.2732573832014005</v>
      </c>
      <c r="H319" s="426" t="s">
        <v>196</v>
      </c>
      <c r="I319" s="428">
        <v>52067.5</v>
      </c>
      <c r="J319" s="428">
        <v>52067.5</v>
      </c>
      <c r="K319" s="428">
        <v>46456.84</v>
      </c>
      <c r="L319" s="383">
        <v>1</v>
      </c>
    </row>
    <row r="320" spans="1:12" s="381" customFormat="1" ht="15" x14ac:dyDescent="0.25">
      <c r="A320" s="382" t="s">
        <v>195</v>
      </c>
      <c r="B320" s="426" t="s">
        <v>188</v>
      </c>
      <c r="C320" s="427">
        <v>89.605800000000002</v>
      </c>
      <c r="D320" s="427">
        <v>5.64</v>
      </c>
      <c r="E320" s="427" t="s">
        <v>683</v>
      </c>
      <c r="F320" s="427">
        <v>8.51</v>
      </c>
      <c r="G320" s="427">
        <v>8.8498984380774992</v>
      </c>
      <c r="H320" s="426" t="s">
        <v>196</v>
      </c>
      <c r="I320" s="428">
        <v>53100</v>
      </c>
      <c r="J320" s="428">
        <v>53100</v>
      </c>
      <c r="K320" s="428">
        <v>47580.68</v>
      </c>
      <c r="L320" s="383">
        <v>1</v>
      </c>
    </row>
    <row r="321" spans="1:12" s="381" customFormat="1" ht="15" x14ac:dyDescent="0.25">
      <c r="A321" s="382" t="s">
        <v>195</v>
      </c>
      <c r="B321" s="426" t="s">
        <v>188</v>
      </c>
      <c r="C321" s="427">
        <v>89.638800000000003</v>
      </c>
      <c r="D321" s="427">
        <v>5.36</v>
      </c>
      <c r="E321" s="427" t="s">
        <v>684</v>
      </c>
      <c r="F321" s="427">
        <v>8.51</v>
      </c>
      <c r="G321" s="427">
        <v>8.8498984380774992</v>
      </c>
      <c r="H321" s="426" t="s">
        <v>196</v>
      </c>
      <c r="I321" s="428">
        <v>64457.5</v>
      </c>
      <c r="J321" s="428">
        <v>64457.5</v>
      </c>
      <c r="K321" s="428">
        <v>57778.93</v>
      </c>
      <c r="L321" s="383">
        <v>2</v>
      </c>
    </row>
    <row r="322" spans="1:12" s="381" customFormat="1" ht="15" x14ac:dyDescent="0.25">
      <c r="A322" s="382" t="s">
        <v>195</v>
      </c>
      <c r="B322" s="426" t="s">
        <v>188</v>
      </c>
      <c r="C322" s="427">
        <v>89.667199999999994</v>
      </c>
      <c r="D322" s="427">
        <v>5.93</v>
      </c>
      <c r="E322" s="427" t="s">
        <v>685</v>
      </c>
      <c r="F322" s="427">
        <v>8.5500000000000007</v>
      </c>
      <c r="G322" s="427">
        <v>8.8931396720264004</v>
      </c>
      <c r="H322" s="426" t="s">
        <v>196</v>
      </c>
      <c r="I322" s="428">
        <v>245882.5</v>
      </c>
      <c r="J322" s="428">
        <v>245882.5</v>
      </c>
      <c r="K322" s="428">
        <v>220475.93</v>
      </c>
      <c r="L322" s="383">
        <v>5</v>
      </c>
    </row>
    <row r="323" spans="1:12" s="381" customFormat="1" ht="15" x14ac:dyDescent="0.25">
      <c r="A323" s="382" t="s">
        <v>195</v>
      </c>
      <c r="B323" s="426" t="s">
        <v>188</v>
      </c>
      <c r="C323" s="427">
        <v>89.670199999999994</v>
      </c>
      <c r="D323" s="427">
        <v>5.36</v>
      </c>
      <c r="E323" s="427" t="s">
        <v>377</v>
      </c>
      <c r="F323" s="427">
        <v>8.51</v>
      </c>
      <c r="G323" s="427">
        <v>8.8498984380774992</v>
      </c>
      <c r="H323" s="426" t="s">
        <v>196</v>
      </c>
      <c r="I323" s="428">
        <v>53100</v>
      </c>
      <c r="J323" s="428">
        <v>53100</v>
      </c>
      <c r="K323" s="428">
        <v>47614.9</v>
      </c>
      <c r="L323" s="383">
        <v>1</v>
      </c>
    </row>
    <row r="324" spans="1:12" s="381" customFormat="1" ht="15" x14ac:dyDescent="0.25">
      <c r="A324" s="382" t="s">
        <v>195</v>
      </c>
      <c r="B324" s="426" t="s">
        <v>188</v>
      </c>
      <c r="C324" s="427">
        <v>89.676599999999993</v>
      </c>
      <c r="D324" s="427">
        <v>5.36</v>
      </c>
      <c r="E324" s="427" t="s">
        <v>686</v>
      </c>
      <c r="F324" s="427">
        <v>8.51</v>
      </c>
      <c r="G324" s="427">
        <v>8.8498984380774992</v>
      </c>
      <c r="H324" s="426" t="s">
        <v>196</v>
      </c>
      <c r="I324" s="428">
        <v>53100</v>
      </c>
      <c r="J324" s="428">
        <v>53100</v>
      </c>
      <c r="K324" s="428">
        <v>47618.25</v>
      </c>
      <c r="L324" s="383">
        <v>1</v>
      </c>
    </row>
    <row r="325" spans="1:12" s="381" customFormat="1" ht="15" x14ac:dyDescent="0.25">
      <c r="A325" s="382" t="s">
        <v>195</v>
      </c>
      <c r="B325" s="426" t="s">
        <v>188</v>
      </c>
      <c r="C325" s="427">
        <v>89.682900000000004</v>
      </c>
      <c r="D325" s="427">
        <v>5.36</v>
      </c>
      <c r="E325" s="427" t="s">
        <v>687</v>
      </c>
      <c r="F325" s="427">
        <v>8.51</v>
      </c>
      <c r="G325" s="427">
        <v>8.8498984380774992</v>
      </c>
      <c r="H325" s="426" t="s">
        <v>196</v>
      </c>
      <c r="I325" s="428">
        <v>53100</v>
      </c>
      <c r="J325" s="428">
        <v>53100</v>
      </c>
      <c r="K325" s="428">
        <v>47621.599999999999</v>
      </c>
      <c r="L325" s="383">
        <v>1</v>
      </c>
    </row>
    <row r="326" spans="1:12" s="381" customFormat="1" ht="15" x14ac:dyDescent="0.25">
      <c r="A326" s="382" t="s">
        <v>195</v>
      </c>
      <c r="B326" s="426" t="s">
        <v>188</v>
      </c>
      <c r="C326" s="427">
        <v>89.758600000000001</v>
      </c>
      <c r="D326" s="427">
        <v>5.36</v>
      </c>
      <c r="E326" s="427" t="s">
        <v>681</v>
      </c>
      <c r="F326" s="427">
        <v>8.51</v>
      </c>
      <c r="G326" s="427">
        <v>8.8498984380774992</v>
      </c>
      <c r="H326" s="426" t="s">
        <v>196</v>
      </c>
      <c r="I326" s="428">
        <v>53100</v>
      </c>
      <c r="J326" s="428">
        <v>53100</v>
      </c>
      <c r="K326" s="428">
        <v>47661.8</v>
      </c>
      <c r="L326" s="383">
        <v>1</v>
      </c>
    </row>
    <row r="327" spans="1:12" s="381" customFormat="1" ht="15" x14ac:dyDescent="0.25">
      <c r="A327" s="382" t="s">
        <v>195</v>
      </c>
      <c r="B327" s="426" t="s">
        <v>188</v>
      </c>
      <c r="C327" s="427">
        <v>89.770499999999998</v>
      </c>
      <c r="D327" s="427">
        <v>5.36</v>
      </c>
      <c r="E327" s="427" t="s">
        <v>688</v>
      </c>
      <c r="F327" s="427">
        <v>8.5</v>
      </c>
      <c r="G327" s="427">
        <v>8.8390905892635008</v>
      </c>
      <c r="H327" s="426" t="s">
        <v>196</v>
      </c>
      <c r="I327" s="428">
        <v>44987.5</v>
      </c>
      <c r="J327" s="428">
        <v>44987.5</v>
      </c>
      <c r="K327" s="428">
        <v>40385.49</v>
      </c>
      <c r="L327" s="383">
        <v>1</v>
      </c>
    </row>
    <row r="328" spans="1:12" s="381" customFormat="1" ht="15" x14ac:dyDescent="0.25">
      <c r="A328" s="382" t="s">
        <v>195</v>
      </c>
      <c r="B328" s="426" t="s">
        <v>188</v>
      </c>
      <c r="C328" s="427">
        <v>89.795500000000004</v>
      </c>
      <c r="D328" s="427">
        <v>5.36</v>
      </c>
      <c r="E328" s="427" t="s">
        <v>689</v>
      </c>
      <c r="F328" s="427">
        <v>8.5</v>
      </c>
      <c r="G328" s="427">
        <v>8.8390905892635008</v>
      </c>
      <c r="H328" s="426" t="s">
        <v>196</v>
      </c>
      <c r="I328" s="428">
        <v>53100</v>
      </c>
      <c r="J328" s="428">
        <v>53100</v>
      </c>
      <c r="K328" s="428">
        <v>47681.38</v>
      </c>
      <c r="L328" s="383">
        <v>1</v>
      </c>
    </row>
    <row r="329" spans="1:12" s="381" customFormat="1" ht="15" x14ac:dyDescent="0.25">
      <c r="A329" s="382" t="s">
        <v>195</v>
      </c>
      <c r="B329" s="426" t="s">
        <v>188</v>
      </c>
      <c r="C329" s="427">
        <v>89.815899999999999</v>
      </c>
      <c r="D329" s="427">
        <v>5.36</v>
      </c>
      <c r="E329" s="427" t="s">
        <v>688</v>
      </c>
      <c r="F329" s="427">
        <v>8.4852000000000007</v>
      </c>
      <c r="G329" s="427">
        <v>8.8230967782929994</v>
      </c>
      <c r="H329" s="426" t="s">
        <v>196</v>
      </c>
      <c r="I329" s="428">
        <v>53100</v>
      </c>
      <c r="J329" s="428">
        <v>53100</v>
      </c>
      <c r="K329" s="428">
        <v>47692.24</v>
      </c>
      <c r="L329" s="383">
        <v>1</v>
      </c>
    </row>
    <row r="330" spans="1:12" s="381" customFormat="1" ht="15" x14ac:dyDescent="0.25">
      <c r="A330" s="382" t="s">
        <v>195</v>
      </c>
      <c r="B330" s="426" t="s">
        <v>188</v>
      </c>
      <c r="C330" s="427">
        <v>89.825699999999998</v>
      </c>
      <c r="D330" s="427">
        <v>5.36</v>
      </c>
      <c r="E330" s="427" t="s">
        <v>688</v>
      </c>
      <c r="F330" s="427">
        <v>8.4819999999999993</v>
      </c>
      <c r="G330" s="427">
        <v>8.8196389402836992</v>
      </c>
      <c r="H330" s="426" t="s">
        <v>196</v>
      </c>
      <c r="I330" s="428">
        <v>53100</v>
      </c>
      <c r="J330" s="428">
        <v>53100</v>
      </c>
      <c r="K330" s="428">
        <v>47697.46</v>
      </c>
      <c r="L330" s="383">
        <v>1</v>
      </c>
    </row>
    <row r="331" spans="1:12" s="381" customFormat="1" ht="15" x14ac:dyDescent="0.25">
      <c r="A331" s="382" t="s">
        <v>195</v>
      </c>
      <c r="B331" s="426" t="s">
        <v>188</v>
      </c>
      <c r="C331" s="427">
        <v>89.856700000000004</v>
      </c>
      <c r="D331" s="427">
        <v>5.36</v>
      </c>
      <c r="E331" s="427" t="s">
        <v>689</v>
      </c>
      <c r="F331" s="427">
        <v>8.48</v>
      </c>
      <c r="G331" s="427">
        <v>8.8174778426736005</v>
      </c>
      <c r="H331" s="426" t="s">
        <v>196</v>
      </c>
      <c r="I331" s="428">
        <v>53100</v>
      </c>
      <c r="J331" s="428">
        <v>53100</v>
      </c>
      <c r="K331" s="428">
        <v>47713.91</v>
      </c>
      <c r="L331" s="383">
        <v>1</v>
      </c>
    </row>
    <row r="332" spans="1:12" s="381" customFormat="1" ht="15" x14ac:dyDescent="0.25">
      <c r="A332" s="382" t="s">
        <v>195</v>
      </c>
      <c r="B332" s="426" t="s">
        <v>188</v>
      </c>
      <c r="C332" s="427">
        <v>89.8626</v>
      </c>
      <c r="D332" s="427">
        <v>5.36</v>
      </c>
      <c r="E332" s="427" t="s">
        <v>688</v>
      </c>
      <c r="F332" s="427">
        <v>8.4700000000000006</v>
      </c>
      <c r="G332" s="427">
        <v>8.8066729447347001</v>
      </c>
      <c r="H332" s="426" t="s">
        <v>196</v>
      </c>
      <c r="I332" s="428">
        <v>106200</v>
      </c>
      <c r="J332" s="428">
        <v>106200</v>
      </c>
      <c r="K332" s="428">
        <v>95434.06</v>
      </c>
      <c r="L332" s="383">
        <v>2</v>
      </c>
    </row>
    <row r="333" spans="1:12" s="381" customFormat="1" ht="15" x14ac:dyDescent="0.25">
      <c r="A333" s="382" t="s">
        <v>195</v>
      </c>
      <c r="B333" s="426" t="s">
        <v>188</v>
      </c>
      <c r="C333" s="427">
        <v>89.869200000000006</v>
      </c>
      <c r="D333" s="427">
        <v>5.36</v>
      </c>
      <c r="E333" s="427" t="s">
        <v>677</v>
      </c>
      <c r="F333" s="427">
        <v>8.48</v>
      </c>
      <c r="G333" s="427">
        <v>8.8174778426736005</v>
      </c>
      <c r="H333" s="426" t="s">
        <v>196</v>
      </c>
      <c r="I333" s="428">
        <v>53100</v>
      </c>
      <c r="J333" s="428">
        <v>53100</v>
      </c>
      <c r="K333" s="428">
        <v>47720.53</v>
      </c>
      <c r="L333" s="383">
        <v>1</v>
      </c>
    </row>
    <row r="334" spans="1:12" s="381" customFormat="1" ht="15" x14ac:dyDescent="0.25">
      <c r="A334" s="382" t="s">
        <v>195</v>
      </c>
      <c r="B334" s="426" t="s">
        <v>188</v>
      </c>
      <c r="C334" s="427">
        <v>89.876300000000001</v>
      </c>
      <c r="D334" s="427">
        <v>6.21</v>
      </c>
      <c r="E334" s="427" t="s">
        <v>690</v>
      </c>
      <c r="F334" s="427">
        <v>8.5950000000000006</v>
      </c>
      <c r="G334" s="427">
        <v>8.9418048816498992</v>
      </c>
      <c r="H334" s="426" t="s">
        <v>196</v>
      </c>
      <c r="I334" s="428">
        <v>74340</v>
      </c>
      <c r="J334" s="428">
        <v>74340</v>
      </c>
      <c r="K334" s="428">
        <v>66814.039999999994</v>
      </c>
      <c r="L334" s="383">
        <v>1</v>
      </c>
    </row>
    <row r="335" spans="1:12" s="381" customFormat="1" ht="15" x14ac:dyDescent="0.25">
      <c r="A335" s="382" t="s">
        <v>195</v>
      </c>
      <c r="B335" s="426" t="s">
        <v>188</v>
      </c>
      <c r="C335" s="427">
        <v>89.881200000000007</v>
      </c>
      <c r="D335" s="427">
        <v>5.36</v>
      </c>
      <c r="E335" s="427" t="s">
        <v>681</v>
      </c>
      <c r="F335" s="427">
        <v>8.4700000000000006</v>
      </c>
      <c r="G335" s="427">
        <v>8.8066729447347001</v>
      </c>
      <c r="H335" s="426" t="s">
        <v>196</v>
      </c>
      <c r="I335" s="428">
        <v>132381.51999999999</v>
      </c>
      <c r="J335" s="428">
        <v>132381.51999999999</v>
      </c>
      <c r="K335" s="428">
        <v>118986.05</v>
      </c>
      <c r="L335" s="383">
        <v>4</v>
      </c>
    </row>
    <row r="336" spans="1:12" s="381" customFormat="1" ht="15" x14ac:dyDescent="0.25">
      <c r="A336" s="382" t="s">
        <v>195</v>
      </c>
      <c r="B336" s="426" t="s">
        <v>188</v>
      </c>
      <c r="C336" s="427">
        <v>89.8874</v>
      </c>
      <c r="D336" s="427">
        <v>5.36</v>
      </c>
      <c r="E336" s="427" t="s">
        <v>689</v>
      </c>
      <c r="F336" s="427">
        <v>8.4700000000000006</v>
      </c>
      <c r="G336" s="427">
        <v>8.8066729447347001</v>
      </c>
      <c r="H336" s="426" t="s">
        <v>196</v>
      </c>
      <c r="I336" s="428">
        <v>159300</v>
      </c>
      <c r="J336" s="428">
        <v>159300</v>
      </c>
      <c r="K336" s="428">
        <v>143190.57</v>
      </c>
      <c r="L336" s="383">
        <v>3</v>
      </c>
    </row>
    <row r="337" spans="1:12" s="381" customFormat="1" ht="15" x14ac:dyDescent="0.25">
      <c r="A337" s="382" t="s">
        <v>195</v>
      </c>
      <c r="B337" s="426" t="s">
        <v>188</v>
      </c>
      <c r="C337" s="427">
        <v>89.893600000000006</v>
      </c>
      <c r="D337" s="427">
        <v>5.36</v>
      </c>
      <c r="E337" s="427" t="s">
        <v>691</v>
      </c>
      <c r="F337" s="427">
        <v>8.4700000000000006</v>
      </c>
      <c r="G337" s="427">
        <v>8.8066729447347001</v>
      </c>
      <c r="H337" s="426" t="s">
        <v>196</v>
      </c>
      <c r="I337" s="428">
        <v>155170</v>
      </c>
      <c r="J337" s="428">
        <v>155170</v>
      </c>
      <c r="K337" s="428">
        <v>139487.84</v>
      </c>
      <c r="L337" s="383">
        <v>3</v>
      </c>
    </row>
    <row r="338" spans="1:12" s="381" customFormat="1" ht="15" x14ac:dyDescent="0.25">
      <c r="A338" s="382" t="s">
        <v>195</v>
      </c>
      <c r="B338" s="426" t="s">
        <v>188</v>
      </c>
      <c r="C338" s="427">
        <v>89.896199999999993</v>
      </c>
      <c r="D338" s="427">
        <v>6.21</v>
      </c>
      <c r="E338" s="427" t="s">
        <v>690</v>
      </c>
      <c r="F338" s="427">
        <v>8.59</v>
      </c>
      <c r="G338" s="427">
        <v>8.9363966517920002</v>
      </c>
      <c r="H338" s="426" t="s">
        <v>196</v>
      </c>
      <c r="I338" s="428">
        <v>309602.5</v>
      </c>
      <c r="J338" s="428">
        <v>309602.5</v>
      </c>
      <c r="K338" s="428">
        <v>278320.98</v>
      </c>
      <c r="L338" s="383">
        <v>7</v>
      </c>
    </row>
    <row r="339" spans="1:12" s="381" customFormat="1" ht="15" x14ac:dyDescent="0.25">
      <c r="A339" s="382" t="s">
        <v>195</v>
      </c>
      <c r="B339" s="426" t="s">
        <v>188</v>
      </c>
      <c r="C339" s="427">
        <v>90.155600000000007</v>
      </c>
      <c r="D339" s="427">
        <v>6.5</v>
      </c>
      <c r="E339" s="427" t="s">
        <v>682</v>
      </c>
      <c r="F339" s="427">
        <v>8.68</v>
      </c>
      <c r="G339" s="427">
        <v>9.0337824539072997</v>
      </c>
      <c r="H339" s="426" t="s">
        <v>196</v>
      </c>
      <c r="I339" s="428">
        <v>53100</v>
      </c>
      <c r="J339" s="428">
        <v>53100</v>
      </c>
      <c r="K339" s="428">
        <v>47872.62</v>
      </c>
      <c r="L339" s="383">
        <v>1</v>
      </c>
    </row>
    <row r="340" spans="1:12" s="381" customFormat="1" ht="15" x14ac:dyDescent="0.25">
      <c r="A340" s="382" t="s">
        <v>195</v>
      </c>
      <c r="B340" s="426" t="s">
        <v>188</v>
      </c>
      <c r="C340" s="427">
        <v>90.254900000000006</v>
      </c>
      <c r="D340" s="427">
        <v>5.36</v>
      </c>
      <c r="E340" s="427" t="s">
        <v>420</v>
      </c>
      <c r="F340" s="427">
        <v>8.51</v>
      </c>
      <c r="G340" s="427">
        <v>8.8498984380774992</v>
      </c>
      <c r="H340" s="426" t="s">
        <v>196</v>
      </c>
      <c r="I340" s="428">
        <v>47200</v>
      </c>
      <c r="J340" s="428">
        <v>47200</v>
      </c>
      <c r="K340" s="428">
        <v>42600.32</v>
      </c>
      <c r="L340" s="383">
        <v>1</v>
      </c>
    </row>
    <row r="341" spans="1:12" s="381" customFormat="1" ht="15" x14ac:dyDescent="0.25">
      <c r="A341" s="382" t="s">
        <v>195</v>
      </c>
      <c r="B341" s="426" t="s">
        <v>188</v>
      </c>
      <c r="C341" s="427">
        <v>90.284199999999998</v>
      </c>
      <c r="D341" s="427">
        <v>5.36</v>
      </c>
      <c r="E341" s="427" t="s">
        <v>420</v>
      </c>
      <c r="F341" s="427">
        <v>8.5</v>
      </c>
      <c r="G341" s="427">
        <v>8.8390905892635008</v>
      </c>
      <c r="H341" s="426" t="s">
        <v>196</v>
      </c>
      <c r="I341" s="428">
        <v>46167.5</v>
      </c>
      <c r="J341" s="428">
        <v>46167.5</v>
      </c>
      <c r="K341" s="428">
        <v>41681.94</v>
      </c>
      <c r="L341" s="383">
        <v>1</v>
      </c>
    </row>
    <row r="342" spans="1:12" s="381" customFormat="1" ht="15" x14ac:dyDescent="0.25">
      <c r="A342" s="382" t="s">
        <v>195</v>
      </c>
      <c r="B342" s="426" t="s">
        <v>188</v>
      </c>
      <c r="C342" s="427">
        <v>90.306700000000006</v>
      </c>
      <c r="D342" s="427">
        <v>5.36</v>
      </c>
      <c r="E342" s="427" t="s">
        <v>692</v>
      </c>
      <c r="F342" s="427">
        <v>8.51</v>
      </c>
      <c r="G342" s="427">
        <v>8.8498984380774992</v>
      </c>
      <c r="H342" s="426" t="s">
        <v>196</v>
      </c>
      <c r="I342" s="428">
        <v>53100</v>
      </c>
      <c r="J342" s="428">
        <v>53100</v>
      </c>
      <c r="K342" s="428">
        <v>47952.84</v>
      </c>
      <c r="L342" s="383">
        <v>1</v>
      </c>
    </row>
    <row r="343" spans="1:12" s="381" customFormat="1" ht="15" x14ac:dyDescent="0.25">
      <c r="A343" s="382" t="s">
        <v>195</v>
      </c>
      <c r="B343" s="426" t="s">
        <v>188</v>
      </c>
      <c r="C343" s="427">
        <v>90.3386</v>
      </c>
      <c r="D343" s="427">
        <v>5.36</v>
      </c>
      <c r="E343" s="427" t="s">
        <v>421</v>
      </c>
      <c r="F343" s="427">
        <v>8.51</v>
      </c>
      <c r="G343" s="427">
        <v>8.8498984380774992</v>
      </c>
      <c r="H343" s="426" t="s">
        <v>196</v>
      </c>
      <c r="I343" s="428">
        <v>106200</v>
      </c>
      <c r="J343" s="428">
        <v>106200</v>
      </c>
      <c r="K343" s="428">
        <v>95939.64</v>
      </c>
      <c r="L343" s="383">
        <v>2</v>
      </c>
    </row>
    <row r="344" spans="1:12" s="381" customFormat="1" ht="15" x14ac:dyDescent="0.25">
      <c r="A344" s="382" t="s">
        <v>195</v>
      </c>
      <c r="B344" s="426" t="s">
        <v>188</v>
      </c>
      <c r="C344" s="427">
        <v>90.367900000000006</v>
      </c>
      <c r="D344" s="427">
        <v>6.5</v>
      </c>
      <c r="E344" s="427" t="s">
        <v>682</v>
      </c>
      <c r="F344" s="427">
        <v>8.6300000000000008</v>
      </c>
      <c r="G344" s="427">
        <v>8.9796693825865006</v>
      </c>
      <c r="H344" s="426" t="s">
        <v>196</v>
      </c>
      <c r="I344" s="428">
        <v>207532.5</v>
      </c>
      <c r="J344" s="428">
        <v>207532.5</v>
      </c>
      <c r="K344" s="428">
        <v>187542.82</v>
      </c>
      <c r="L344" s="383">
        <v>4</v>
      </c>
    </row>
    <row r="345" spans="1:12" s="381" customFormat="1" ht="15" x14ac:dyDescent="0.25">
      <c r="A345" s="382" t="s">
        <v>195</v>
      </c>
      <c r="B345" s="426" t="s">
        <v>188</v>
      </c>
      <c r="C345" s="427">
        <v>90.416700000000006</v>
      </c>
      <c r="D345" s="427">
        <v>5.36</v>
      </c>
      <c r="E345" s="427" t="s">
        <v>693</v>
      </c>
      <c r="F345" s="427">
        <v>8.4700000000000006</v>
      </c>
      <c r="G345" s="427">
        <v>8.8066729447347001</v>
      </c>
      <c r="H345" s="426" t="s">
        <v>196</v>
      </c>
      <c r="I345" s="428">
        <v>60000</v>
      </c>
      <c r="J345" s="428">
        <v>60000</v>
      </c>
      <c r="K345" s="428">
        <v>54250.02</v>
      </c>
      <c r="L345" s="383">
        <v>2</v>
      </c>
    </row>
    <row r="346" spans="1:12" s="381" customFormat="1" ht="15" x14ac:dyDescent="0.25">
      <c r="A346" s="382" t="s">
        <v>195</v>
      </c>
      <c r="B346" s="426" t="s">
        <v>188</v>
      </c>
      <c r="C346" s="427">
        <v>91.564700000000002</v>
      </c>
      <c r="D346" s="427">
        <v>5.07</v>
      </c>
      <c r="E346" s="427" t="s">
        <v>694</v>
      </c>
      <c r="F346" s="427">
        <v>8.43</v>
      </c>
      <c r="G346" s="427">
        <v>8.7634631867887993</v>
      </c>
      <c r="H346" s="426" t="s">
        <v>196</v>
      </c>
      <c r="I346" s="428">
        <v>48232.5</v>
      </c>
      <c r="J346" s="428">
        <v>48232.5</v>
      </c>
      <c r="K346" s="428">
        <v>44163.95</v>
      </c>
      <c r="L346" s="383">
        <v>1</v>
      </c>
    </row>
    <row r="347" spans="1:12" s="381" customFormat="1" ht="15" x14ac:dyDescent="0.25">
      <c r="A347" s="382" t="s">
        <v>195</v>
      </c>
      <c r="B347" s="426" t="s">
        <v>188</v>
      </c>
      <c r="C347" s="427">
        <v>91.884699999999995</v>
      </c>
      <c r="D347" s="427">
        <v>5.07</v>
      </c>
      <c r="E347" s="427" t="s">
        <v>695</v>
      </c>
      <c r="F347" s="427">
        <v>8.25</v>
      </c>
      <c r="G347" s="427">
        <v>8.5692138619758005</v>
      </c>
      <c r="H347" s="426" t="s">
        <v>196</v>
      </c>
      <c r="I347" s="428">
        <v>53100</v>
      </c>
      <c r="J347" s="428">
        <v>53100</v>
      </c>
      <c r="K347" s="428">
        <v>48790.76</v>
      </c>
      <c r="L347" s="383">
        <v>1</v>
      </c>
    </row>
    <row r="348" spans="1:12" s="381" customFormat="1" ht="15" x14ac:dyDescent="0.25">
      <c r="A348" s="382" t="s">
        <v>195</v>
      </c>
      <c r="B348" s="426" t="s">
        <v>188</v>
      </c>
      <c r="C348" s="427">
        <v>92.076899999999995</v>
      </c>
      <c r="D348" s="427">
        <v>5.07</v>
      </c>
      <c r="E348" s="427" t="s">
        <v>396</v>
      </c>
      <c r="F348" s="427">
        <v>8.5</v>
      </c>
      <c r="G348" s="427">
        <v>8.8390905892635008</v>
      </c>
      <c r="H348" s="426" t="s">
        <v>196</v>
      </c>
      <c r="I348" s="428">
        <v>53100</v>
      </c>
      <c r="J348" s="428">
        <v>53100</v>
      </c>
      <c r="K348" s="428">
        <v>48892.84</v>
      </c>
      <c r="L348" s="383">
        <v>1</v>
      </c>
    </row>
    <row r="349" spans="1:12" s="381" customFormat="1" ht="15" x14ac:dyDescent="0.25">
      <c r="A349" s="382" t="s">
        <v>195</v>
      </c>
      <c r="B349" s="426" t="s">
        <v>188</v>
      </c>
      <c r="C349" s="427">
        <v>92.082400000000007</v>
      </c>
      <c r="D349" s="427">
        <v>5.07</v>
      </c>
      <c r="E349" s="427" t="s">
        <v>318</v>
      </c>
      <c r="F349" s="427">
        <v>8.4700000000000006</v>
      </c>
      <c r="G349" s="427">
        <v>8.8066729447347001</v>
      </c>
      <c r="H349" s="426" t="s">
        <v>196</v>
      </c>
      <c r="I349" s="428">
        <v>45872.5</v>
      </c>
      <c r="J349" s="428">
        <v>45872.5</v>
      </c>
      <c r="K349" s="428">
        <v>42240.49</v>
      </c>
      <c r="L349" s="383">
        <v>1</v>
      </c>
    </row>
    <row r="350" spans="1:12" s="381" customFormat="1" ht="15" x14ac:dyDescent="0.25">
      <c r="A350" s="382" t="s">
        <v>195</v>
      </c>
      <c r="B350" s="426" t="s">
        <v>188</v>
      </c>
      <c r="C350" s="427">
        <v>93.604500000000002</v>
      </c>
      <c r="D350" s="427">
        <v>4.71</v>
      </c>
      <c r="E350" s="427" t="s">
        <v>696</v>
      </c>
      <c r="F350" s="427">
        <v>8.5</v>
      </c>
      <c r="G350" s="427">
        <v>8.8390905892635008</v>
      </c>
      <c r="H350" s="426" t="s">
        <v>196</v>
      </c>
      <c r="I350" s="428">
        <v>47347.5</v>
      </c>
      <c r="J350" s="428">
        <v>47347.5</v>
      </c>
      <c r="K350" s="428">
        <v>44319.37</v>
      </c>
      <c r="L350" s="383">
        <v>1</v>
      </c>
    </row>
    <row r="351" spans="1:12" s="381" customFormat="1" ht="15" x14ac:dyDescent="0.25">
      <c r="A351" s="382" t="s">
        <v>195</v>
      </c>
      <c r="B351" s="426" t="s">
        <v>188</v>
      </c>
      <c r="C351" s="427">
        <v>93.749799999999993</v>
      </c>
      <c r="D351" s="427">
        <v>4.71</v>
      </c>
      <c r="E351" s="427" t="s">
        <v>697</v>
      </c>
      <c r="F351" s="427">
        <v>8.4</v>
      </c>
      <c r="G351" s="427">
        <v>8.7310661915505001</v>
      </c>
      <c r="H351" s="426" t="s">
        <v>196</v>
      </c>
      <c r="I351" s="428">
        <v>99267.5</v>
      </c>
      <c r="J351" s="428">
        <v>99267.5</v>
      </c>
      <c r="K351" s="428">
        <v>93063.1</v>
      </c>
      <c r="L351" s="383">
        <v>2</v>
      </c>
    </row>
    <row r="352" spans="1:12" s="381" customFormat="1" ht="15" x14ac:dyDescent="0.25">
      <c r="A352" s="382" t="s">
        <v>195</v>
      </c>
      <c r="B352" s="426" t="s">
        <v>188</v>
      </c>
      <c r="C352" s="427">
        <v>94.461200000000005</v>
      </c>
      <c r="D352" s="427">
        <v>4.71</v>
      </c>
      <c r="E352" s="427" t="s">
        <v>698</v>
      </c>
      <c r="F352" s="427">
        <v>8</v>
      </c>
      <c r="G352" s="427">
        <v>8.2999506807509</v>
      </c>
      <c r="H352" s="426" t="s">
        <v>196</v>
      </c>
      <c r="I352" s="428">
        <v>3022.5</v>
      </c>
      <c r="J352" s="428">
        <v>3022.5</v>
      </c>
      <c r="K352" s="428">
        <v>2855.09</v>
      </c>
      <c r="L352" s="383">
        <v>1</v>
      </c>
    </row>
    <row r="353" spans="1:12" s="381" customFormat="1" ht="15" x14ac:dyDescent="0.25">
      <c r="A353" s="382" t="s">
        <v>195</v>
      </c>
      <c r="B353" s="426" t="s">
        <v>188</v>
      </c>
      <c r="C353" s="427">
        <v>97.4298</v>
      </c>
      <c r="D353" s="427">
        <v>4.3</v>
      </c>
      <c r="E353" s="427" t="s">
        <v>699</v>
      </c>
      <c r="F353" s="427">
        <v>7.5</v>
      </c>
      <c r="G353" s="427">
        <v>7.7632598856030999</v>
      </c>
      <c r="H353" s="426" t="s">
        <v>196</v>
      </c>
      <c r="I353" s="428">
        <v>8295</v>
      </c>
      <c r="J353" s="428">
        <v>8295</v>
      </c>
      <c r="K353" s="428">
        <v>8081.8</v>
      </c>
      <c r="L353" s="383">
        <v>2</v>
      </c>
    </row>
    <row r="354" spans="1:12" s="381" customFormat="1" ht="15" x14ac:dyDescent="0.25">
      <c r="A354" s="382" t="s">
        <v>195</v>
      </c>
      <c r="B354" s="426" t="s">
        <v>188</v>
      </c>
      <c r="C354" s="427">
        <v>97.826099999999997</v>
      </c>
      <c r="D354" s="427">
        <v>4.3</v>
      </c>
      <c r="E354" s="427" t="s">
        <v>699</v>
      </c>
      <c r="F354" s="427">
        <v>7</v>
      </c>
      <c r="G354" s="427">
        <v>7.2290080856234997</v>
      </c>
      <c r="H354" s="426" t="s">
        <v>196</v>
      </c>
      <c r="I354" s="428">
        <v>28411</v>
      </c>
      <c r="J354" s="428">
        <v>28411</v>
      </c>
      <c r="K354" s="428">
        <v>27793.37</v>
      </c>
      <c r="L354" s="383">
        <v>1</v>
      </c>
    </row>
    <row r="355" spans="1:12" s="381" customFormat="1" ht="15" x14ac:dyDescent="0.25">
      <c r="A355" s="382" t="s">
        <v>195</v>
      </c>
      <c r="B355" s="426" t="s">
        <v>188</v>
      </c>
      <c r="C355" s="427">
        <v>97.861199999999997</v>
      </c>
      <c r="D355" s="427">
        <v>4.3</v>
      </c>
      <c r="E355" s="427" t="s">
        <v>700</v>
      </c>
      <c r="F355" s="427">
        <v>7</v>
      </c>
      <c r="G355" s="427">
        <v>7.2290080856234997</v>
      </c>
      <c r="H355" s="426" t="s">
        <v>196</v>
      </c>
      <c r="I355" s="428">
        <v>16100</v>
      </c>
      <c r="J355" s="428">
        <v>16100</v>
      </c>
      <c r="K355" s="428">
        <v>15755.66</v>
      </c>
      <c r="L355" s="383">
        <v>1</v>
      </c>
    </row>
    <row r="356" spans="1:12" s="381" customFormat="1" ht="15.6" x14ac:dyDescent="0.3">
      <c r="A356" s="384" t="s">
        <v>194</v>
      </c>
      <c r="B356" s="429" t="s">
        <v>194</v>
      </c>
      <c r="C356" s="430" t="s">
        <v>194</v>
      </c>
      <c r="D356" s="430" t="s">
        <v>194</v>
      </c>
      <c r="E356" s="430" t="s">
        <v>194</v>
      </c>
      <c r="F356" s="430" t="s">
        <v>194</v>
      </c>
      <c r="G356" s="430" t="s">
        <v>194</v>
      </c>
      <c r="H356" s="429" t="s">
        <v>194</v>
      </c>
      <c r="I356" s="431">
        <v>3015325.52</v>
      </c>
      <c r="J356" s="431">
        <v>3015325.52</v>
      </c>
      <c r="K356" s="431">
        <v>2722031.25</v>
      </c>
      <c r="L356" s="385">
        <v>73</v>
      </c>
    </row>
    <row r="357" spans="1:12" s="381" customFormat="1" ht="15.6" x14ac:dyDescent="0.3">
      <c r="A357" s="384" t="s">
        <v>125</v>
      </c>
      <c r="B357" s="429"/>
      <c r="C357" s="430"/>
      <c r="D357" s="430"/>
      <c r="E357" s="430"/>
      <c r="F357" s="430"/>
      <c r="G357" s="430"/>
      <c r="H357" s="429"/>
      <c r="I357" s="431"/>
      <c r="J357" s="431"/>
      <c r="K357" s="431"/>
      <c r="L357" s="385"/>
    </row>
    <row r="358" spans="1:12" s="381" customFormat="1" ht="15" x14ac:dyDescent="0.25">
      <c r="A358" s="382" t="s">
        <v>197</v>
      </c>
      <c r="B358" s="426" t="s">
        <v>188</v>
      </c>
      <c r="C358" s="427">
        <v>99.999700000000004</v>
      </c>
      <c r="D358" s="427">
        <v>5.25</v>
      </c>
      <c r="E358" s="427" t="s">
        <v>540</v>
      </c>
      <c r="F358" s="427">
        <v>5.25</v>
      </c>
      <c r="G358" s="427">
        <v>5.3408354071820998</v>
      </c>
      <c r="H358" s="426" t="s">
        <v>189</v>
      </c>
      <c r="I358" s="428">
        <v>1018229.17</v>
      </c>
      <c r="J358" s="428">
        <v>1000000</v>
      </c>
      <c r="K358" s="428">
        <v>999997.41</v>
      </c>
      <c r="L358" s="383">
        <v>1</v>
      </c>
    </row>
    <row r="359" spans="1:12" s="381" customFormat="1" ht="15" x14ac:dyDescent="0.25">
      <c r="A359" s="382" t="s">
        <v>197</v>
      </c>
      <c r="B359" s="426" t="s">
        <v>188</v>
      </c>
      <c r="C359" s="427">
        <v>100</v>
      </c>
      <c r="D359" s="427">
        <v>5.25</v>
      </c>
      <c r="E359" s="427" t="s">
        <v>701</v>
      </c>
      <c r="F359" s="427">
        <v>5.25</v>
      </c>
      <c r="G359" s="427">
        <v>5.3404417166220997</v>
      </c>
      <c r="H359" s="426" t="s">
        <v>189</v>
      </c>
      <c r="I359" s="428">
        <v>1018229.17</v>
      </c>
      <c r="J359" s="428">
        <v>1000000</v>
      </c>
      <c r="K359" s="428">
        <v>1000000</v>
      </c>
      <c r="L359" s="383">
        <v>1</v>
      </c>
    </row>
    <row r="360" spans="1:12" s="381" customFormat="1" ht="15" x14ac:dyDescent="0.25">
      <c r="A360" s="382" t="s">
        <v>702</v>
      </c>
      <c r="B360" s="426" t="s">
        <v>188</v>
      </c>
      <c r="C360" s="427">
        <v>100</v>
      </c>
      <c r="D360" s="427">
        <v>5.75</v>
      </c>
      <c r="E360" s="427" t="s">
        <v>198</v>
      </c>
      <c r="F360" s="427">
        <v>5.75</v>
      </c>
      <c r="G360" s="427">
        <v>5.8321883593713002</v>
      </c>
      <c r="H360" s="426" t="s">
        <v>189</v>
      </c>
      <c r="I360" s="428">
        <v>308672.92</v>
      </c>
      <c r="J360" s="428">
        <v>300000</v>
      </c>
      <c r="K360" s="428">
        <v>300000</v>
      </c>
      <c r="L360" s="383">
        <v>1</v>
      </c>
    </row>
    <row r="361" spans="1:12" s="381" customFormat="1" ht="15" x14ac:dyDescent="0.25">
      <c r="A361" s="382" t="s">
        <v>439</v>
      </c>
      <c r="B361" s="426" t="s">
        <v>188</v>
      </c>
      <c r="C361" s="427">
        <v>100</v>
      </c>
      <c r="D361" s="427">
        <v>2.7315999999999998</v>
      </c>
      <c r="E361" s="427" t="s">
        <v>201</v>
      </c>
      <c r="F361" s="427">
        <v>2.7315999999999998</v>
      </c>
      <c r="G361" s="427">
        <v>2.750044968938</v>
      </c>
      <c r="H361" s="426" t="s">
        <v>189</v>
      </c>
      <c r="I361" s="428">
        <v>1824857.56</v>
      </c>
      <c r="J361" s="428">
        <v>1800000</v>
      </c>
      <c r="K361" s="428">
        <v>1800000</v>
      </c>
      <c r="L361" s="383">
        <v>1</v>
      </c>
    </row>
    <row r="362" spans="1:12" s="381" customFormat="1" ht="15" x14ac:dyDescent="0.25">
      <c r="A362" s="382" t="s">
        <v>439</v>
      </c>
      <c r="B362" s="426" t="s">
        <v>188</v>
      </c>
      <c r="C362" s="427">
        <v>100</v>
      </c>
      <c r="D362" s="427">
        <v>5.2</v>
      </c>
      <c r="E362" s="427" t="s">
        <v>261</v>
      </c>
      <c r="F362" s="427">
        <v>5.2</v>
      </c>
      <c r="G362" s="427">
        <v>5.2752551477115004</v>
      </c>
      <c r="H362" s="426" t="s">
        <v>189</v>
      </c>
      <c r="I362" s="428">
        <v>511555.56</v>
      </c>
      <c r="J362" s="428">
        <v>500000</v>
      </c>
      <c r="K362" s="428">
        <v>500000</v>
      </c>
      <c r="L362" s="383">
        <v>1</v>
      </c>
    </row>
    <row r="363" spans="1:12" s="381" customFormat="1" ht="15" x14ac:dyDescent="0.25">
      <c r="A363" s="382" t="s">
        <v>439</v>
      </c>
      <c r="B363" s="426" t="s">
        <v>188</v>
      </c>
      <c r="C363" s="427">
        <v>100</v>
      </c>
      <c r="D363" s="427">
        <v>5.4</v>
      </c>
      <c r="E363" s="427" t="s">
        <v>703</v>
      </c>
      <c r="F363" s="427">
        <v>5.4</v>
      </c>
      <c r="G363" s="427">
        <v>5.4675477877957999</v>
      </c>
      <c r="H363" s="426" t="s">
        <v>189</v>
      </c>
      <c r="I363" s="428">
        <v>1028950</v>
      </c>
      <c r="J363" s="428">
        <v>1000000</v>
      </c>
      <c r="K363" s="428">
        <v>1000000</v>
      </c>
      <c r="L363" s="383">
        <v>1</v>
      </c>
    </row>
    <row r="364" spans="1:12" s="381" customFormat="1" ht="15" x14ac:dyDescent="0.25">
      <c r="A364" s="382" t="s">
        <v>199</v>
      </c>
      <c r="B364" s="426" t="s">
        <v>188</v>
      </c>
      <c r="C364" s="427">
        <v>100</v>
      </c>
      <c r="D364" s="427">
        <v>1.9826999999999999</v>
      </c>
      <c r="E364" s="427" t="s">
        <v>535</v>
      </c>
      <c r="F364" s="427">
        <v>1.9826999999999999</v>
      </c>
      <c r="G364" s="427">
        <v>1.9999840729758001</v>
      </c>
      <c r="H364" s="426" t="s">
        <v>189</v>
      </c>
      <c r="I364" s="428">
        <v>2004956.75</v>
      </c>
      <c r="J364" s="428">
        <v>2000000</v>
      </c>
      <c r="K364" s="428">
        <v>2000000</v>
      </c>
      <c r="L364" s="383">
        <v>1</v>
      </c>
    </row>
    <row r="365" spans="1:12" s="381" customFormat="1" ht="15" x14ac:dyDescent="0.25">
      <c r="A365" s="382" t="s">
        <v>199</v>
      </c>
      <c r="B365" s="426" t="s">
        <v>188</v>
      </c>
      <c r="C365" s="427">
        <v>100</v>
      </c>
      <c r="D365" s="427">
        <v>2.4769999999999999</v>
      </c>
      <c r="E365" s="427" t="s">
        <v>200</v>
      </c>
      <c r="F365" s="427">
        <v>2.4769999999999999</v>
      </c>
      <c r="G365" s="427">
        <v>2.5000167404818998</v>
      </c>
      <c r="H365" s="426" t="s">
        <v>189</v>
      </c>
      <c r="I365" s="428">
        <v>20125226.109999999</v>
      </c>
      <c r="J365" s="428">
        <v>20000000</v>
      </c>
      <c r="K365" s="428">
        <v>20000000</v>
      </c>
      <c r="L365" s="383">
        <v>2</v>
      </c>
    </row>
    <row r="366" spans="1:12" s="381" customFormat="1" ht="15" x14ac:dyDescent="0.25">
      <c r="A366" s="382" t="s">
        <v>199</v>
      </c>
      <c r="B366" s="426" t="s">
        <v>188</v>
      </c>
      <c r="C366" s="427">
        <v>100</v>
      </c>
      <c r="D366" s="427">
        <v>2.4773000000000001</v>
      </c>
      <c r="E366" s="427" t="s">
        <v>704</v>
      </c>
      <c r="F366" s="427">
        <v>2.4773000000000001</v>
      </c>
      <c r="G366" s="427">
        <v>2.4999758187349999</v>
      </c>
      <c r="H366" s="426" t="s">
        <v>189</v>
      </c>
      <c r="I366" s="428">
        <v>5032686.5999999996</v>
      </c>
      <c r="J366" s="428">
        <v>5000000</v>
      </c>
      <c r="K366" s="428">
        <v>5000000</v>
      </c>
      <c r="L366" s="383">
        <v>1</v>
      </c>
    </row>
    <row r="367" spans="1:12" s="381" customFormat="1" ht="15" x14ac:dyDescent="0.25">
      <c r="A367" s="382" t="s">
        <v>199</v>
      </c>
      <c r="B367" s="426" t="s">
        <v>188</v>
      </c>
      <c r="C367" s="427">
        <v>100</v>
      </c>
      <c r="D367" s="427">
        <v>2.7315999999999998</v>
      </c>
      <c r="E367" s="427" t="s">
        <v>201</v>
      </c>
      <c r="F367" s="427">
        <v>2.7315999999999998</v>
      </c>
      <c r="G367" s="427">
        <v>2.750044968938</v>
      </c>
      <c r="H367" s="426" t="s">
        <v>189</v>
      </c>
      <c r="I367" s="428">
        <v>4055239.02</v>
      </c>
      <c r="J367" s="428">
        <v>4000000</v>
      </c>
      <c r="K367" s="428">
        <v>4000000</v>
      </c>
      <c r="L367" s="383">
        <v>1</v>
      </c>
    </row>
    <row r="368" spans="1:12" s="381" customFormat="1" ht="15" x14ac:dyDescent="0.25">
      <c r="A368" s="382" t="s">
        <v>246</v>
      </c>
      <c r="B368" s="426" t="s">
        <v>188</v>
      </c>
      <c r="C368" s="427">
        <v>100</v>
      </c>
      <c r="D368" s="427">
        <v>2.7315999999999998</v>
      </c>
      <c r="E368" s="427" t="s">
        <v>201</v>
      </c>
      <c r="F368" s="427">
        <v>2.7315999999999998</v>
      </c>
      <c r="G368" s="427">
        <v>2.750044968938</v>
      </c>
      <c r="H368" s="426" t="s">
        <v>189</v>
      </c>
      <c r="I368" s="428">
        <v>3041429.27</v>
      </c>
      <c r="J368" s="428">
        <v>3000000</v>
      </c>
      <c r="K368" s="428">
        <v>3000000</v>
      </c>
      <c r="L368" s="383">
        <v>1</v>
      </c>
    </row>
    <row r="369" spans="1:12" s="381" customFormat="1" ht="15" x14ac:dyDescent="0.25">
      <c r="A369" s="382" t="s">
        <v>246</v>
      </c>
      <c r="B369" s="426" t="s">
        <v>188</v>
      </c>
      <c r="C369" s="427">
        <v>100</v>
      </c>
      <c r="D369" s="427">
        <v>4.4000000000000004</v>
      </c>
      <c r="E369" s="427" t="s">
        <v>209</v>
      </c>
      <c r="F369" s="427">
        <v>4.4000000000000004</v>
      </c>
      <c r="G369" s="427">
        <v>4.3997349913723998</v>
      </c>
      <c r="H369" s="426" t="s">
        <v>189</v>
      </c>
      <c r="I369" s="428">
        <v>20882.439999999999</v>
      </c>
      <c r="J369" s="428">
        <v>20000</v>
      </c>
      <c r="K369" s="428">
        <v>20000</v>
      </c>
      <c r="L369" s="383">
        <v>1</v>
      </c>
    </row>
    <row r="370" spans="1:12" s="381" customFormat="1" ht="15" x14ac:dyDescent="0.25">
      <c r="A370" s="382" t="s">
        <v>246</v>
      </c>
      <c r="B370" s="426" t="s">
        <v>188</v>
      </c>
      <c r="C370" s="427">
        <v>101.048</v>
      </c>
      <c r="D370" s="427">
        <v>6</v>
      </c>
      <c r="E370" s="427" t="s">
        <v>315</v>
      </c>
      <c r="F370" s="427">
        <v>1.25</v>
      </c>
      <c r="G370" s="427">
        <v>1.2560904692596999</v>
      </c>
      <c r="H370" s="426" t="s">
        <v>189</v>
      </c>
      <c r="I370" s="428">
        <v>1545249.99</v>
      </c>
      <c r="J370" s="428">
        <v>1500000</v>
      </c>
      <c r="K370" s="428">
        <v>1515719.52</v>
      </c>
      <c r="L370" s="383">
        <v>1</v>
      </c>
    </row>
    <row r="371" spans="1:12" s="381" customFormat="1" ht="15" x14ac:dyDescent="0.25">
      <c r="A371" s="382" t="s">
        <v>187</v>
      </c>
      <c r="B371" s="426" t="s">
        <v>188</v>
      </c>
      <c r="C371" s="427">
        <v>100</v>
      </c>
      <c r="D371" s="427">
        <v>2.4773000000000001</v>
      </c>
      <c r="E371" s="427" t="s">
        <v>704</v>
      </c>
      <c r="F371" s="427">
        <v>2.4773000000000001</v>
      </c>
      <c r="G371" s="427">
        <v>2.4999758187349999</v>
      </c>
      <c r="H371" s="426" t="s">
        <v>189</v>
      </c>
      <c r="I371" s="428">
        <v>7549029.9000000004</v>
      </c>
      <c r="J371" s="428">
        <v>7500000</v>
      </c>
      <c r="K371" s="428">
        <v>7500000</v>
      </c>
      <c r="L371" s="383">
        <v>1</v>
      </c>
    </row>
    <row r="372" spans="1:12" s="381" customFormat="1" ht="15" x14ac:dyDescent="0.25">
      <c r="A372" s="382" t="s">
        <v>187</v>
      </c>
      <c r="B372" s="426" t="s">
        <v>188</v>
      </c>
      <c r="C372" s="427">
        <v>100</v>
      </c>
      <c r="D372" s="427">
        <v>2.7315999999999998</v>
      </c>
      <c r="E372" s="427" t="s">
        <v>201</v>
      </c>
      <c r="F372" s="427">
        <v>2.7315999999999998</v>
      </c>
      <c r="G372" s="427">
        <v>2.750044968938</v>
      </c>
      <c r="H372" s="426" t="s">
        <v>189</v>
      </c>
      <c r="I372" s="428">
        <v>6082858.5300000003</v>
      </c>
      <c r="J372" s="428">
        <v>6000000</v>
      </c>
      <c r="K372" s="428">
        <v>6000000</v>
      </c>
      <c r="L372" s="383">
        <v>1</v>
      </c>
    </row>
    <row r="373" spans="1:12" s="381" customFormat="1" ht="15" x14ac:dyDescent="0.25">
      <c r="A373" s="382" t="s">
        <v>187</v>
      </c>
      <c r="B373" s="426" t="s">
        <v>188</v>
      </c>
      <c r="C373" s="427">
        <v>100</v>
      </c>
      <c r="D373" s="427">
        <v>5.25</v>
      </c>
      <c r="E373" s="427" t="s">
        <v>261</v>
      </c>
      <c r="F373" s="427">
        <v>5.25</v>
      </c>
      <c r="G373" s="427">
        <v>5.3267107254777004</v>
      </c>
      <c r="H373" s="426" t="s">
        <v>189</v>
      </c>
      <c r="I373" s="428">
        <v>3786333.33</v>
      </c>
      <c r="J373" s="428">
        <v>3700000</v>
      </c>
      <c r="K373" s="428">
        <v>3700000</v>
      </c>
      <c r="L373" s="383">
        <v>1</v>
      </c>
    </row>
    <row r="374" spans="1:12" s="381" customFormat="1" ht="15" x14ac:dyDescent="0.25">
      <c r="A374" s="382" t="s">
        <v>187</v>
      </c>
      <c r="B374" s="426" t="s">
        <v>188</v>
      </c>
      <c r="C374" s="427">
        <v>100</v>
      </c>
      <c r="D374" s="427">
        <v>5.45</v>
      </c>
      <c r="E374" s="427" t="s">
        <v>703</v>
      </c>
      <c r="F374" s="427">
        <v>5.45</v>
      </c>
      <c r="G374" s="427">
        <v>5.5188036480519003</v>
      </c>
      <c r="H374" s="426" t="s">
        <v>189</v>
      </c>
      <c r="I374" s="428">
        <v>1029218.06</v>
      </c>
      <c r="J374" s="428">
        <v>1000000</v>
      </c>
      <c r="K374" s="428">
        <v>1000000</v>
      </c>
      <c r="L374" s="383">
        <v>1</v>
      </c>
    </row>
    <row r="375" spans="1:12" s="381" customFormat="1" ht="15" x14ac:dyDescent="0.25">
      <c r="A375" s="382" t="s">
        <v>187</v>
      </c>
      <c r="B375" s="426" t="s">
        <v>188</v>
      </c>
      <c r="C375" s="427">
        <v>100</v>
      </c>
      <c r="D375" s="427">
        <v>5.5</v>
      </c>
      <c r="E375" s="427" t="s">
        <v>206</v>
      </c>
      <c r="F375" s="427">
        <v>5.5</v>
      </c>
      <c r="G375" s="427">
        <v>5.5756249999999996</v>
      </c>
      <c r="H375" s="426" t="s">
        <v>189</v>
      </c>
      <c r="I375" s="428">
        <v>2568750</v>
      </c>
      <c r="J375" s="428">
        <v>2500000</v>
      </c>
      <c r="K375" s="428">
        <v>2500000</v>
      </c>
      <c r="L375" s="383">
        <v>1</v>
      </c>
    </row>
    <row r="376" spans="1:12" s="381" customFormat="1" ht="15" x14ac:dyDescent="0.25">
      <c r="A376" s="382" t="s">
        <v>187</v>
      </c>
      <c r="B376" s="426" t="s">
        <v>188</v>
      </c>
      <c r="C376" s="427">
        <v>100</v>
      </c>
      <c r="D376" s="427">
        <v>6</v>
      </c>
      <c r="E376" s="427" t="s">
        <v>209</v>
      </c>
      <c r="F376" s="427">
        <v>6</v>
      </c>
      <c r="G376" s="427">
        <v>5.9995097631562997</v>
      </c>
      <c r="H376" s="426" t="s">
        <v>189</v>
      </c>
      <c r="I376" s="428">
        <v>312749.17</v>
      </c>
      <c r="J376" s="428">
        <v>295000</v>
      </c>
      <c r="K376" s="428">
        <v>295000</v>
      </c>
      <c r="L376" s="383">
        <v>3</v>
      </c>
    </row>
    <row r="377" spans="1:12" s="381" customFormat="1" ht="15" x14ac:dyDescent="0.25">
      <c r="A377" s="382" t="s">
        <v>187</v>
      </c>
      <c r="B377" s="426" t="s">
        <v>188</v>
      </c>
      <c r="C377" s="427">
        <v>100</v>
      </c>
      <c r="D377" s="427">
        <v>6</v>
      </c>
      <c r="E377" s="427" t="s">
        <v>260</v>
      </c>
      <c r="F377" s="427">
        <v>6</v>
      </c>
      <c r="G377" s="427">
        <v>5.9980396855678002</v>
      </c>
      <c r="H377" s="426" t="s">
        <v>189</v>
      </c>
      <c r="I377" s="428">
        <v>31820</v>
      </c>
      <c r="J377" s="428">
        <v>30000</v>
      </c>
      <c r="K377" s="428">
        <v>30000</v>
      </c>
      <c r="L377" s="383">
        <v>1</v>
      </c>
    </row>
    <row r="378" spans="1:12" s="381" customFormat="1" ht="15" x14ac:dyDescent="0.25">
      <c r="A378" s="382" t="s">
        <v>187</v>
      </c>
      <c r="B378" s="426" t="s">
        <v>188</v>
      </c>
      <c r="C378" s="427">
        <v>100.0599</v>
      </c>
      <c r="D378" s="427">
        <v>7.65</v>
      </c>
      <c r="E378" s="427" t="s">
        <v>213</v>
      </c>
      <c r="F378" s="427">
        <v>7</v>
      </c>
      <c r="G378" s="427">
        <v>7.1859031289062001</v>
      </c>
      <c r="H378" s="426" t="s">
        <v>189</v>
      </c>
      <c r="I378" s="428">
        <v>215427.5</v>
      </c>
      <c r="J378" s="428">
        <v>200000</v>
      </c>
      <c r="K378" s="428">
        <v>200119.86</v>
      </c>
      <c r="L378" s="383">
        <v>1</v>
      </c>
    </row>
    <row r="379" spans="1:12" s="381" customFormat="1" ht="15" x14ac:dyDescent="0.25">
      <c r="A379" s="382" t="s">
        <v>187</v>
      </c>
      <c r="B379" s="426" t="s">
        <v>188</v>
      </c>
      <c r="C379" s="427">
        <v>100.0797</v>
      </c>
      <c r="D379" s="427">
        <v>7</v>
      </c>
      <c r="E379" s="427" t="s">
        <v>705</v>
      </c>
      <c r="F379" s="427">
        <v>6.5</v>
      </c>
      <c r="G379" s="427">
        <v>6.6309278304727997</v>
      </c>
      <c r="H379" s="426" t="s">
        <v>189</v>
      </c>
      <c r="I379" s="428">
        <v>214194.44</v>
      </c>
      <c r="J379" s="428">
        <v>200000</v>
      </c>
      <c r="K379" s="428">
        <v>200159.4</v>
      </c>
      <c r="L379" s="383">
        <v>1</v>
      </c>
    </row>
    <row r="380" spans="1:12" s="381" customFormat="1" ht="15" x14ac:dyDescent="0.25">
      <c r="A380" s="382" t="s">
        <v>187</v>
      </c>
      <c r="B380" s="426" t="s">
        <v>188</v>
      </c>
      <c r="C380" s="427">
        <v>100.1478</v>
      </c>
      <c r="D380" s="427">
        <v>6.95</v>
      </c>
      <c r="E380" s="427" t="s">
        <v>706</v>
      </c>
      <c r="F380" s="427">
        <v>6.5</v>
      </c>
      <c r="G380" s="427">
        <v>6.5871117209454999</v>
      </c>
      <c r="H380" s="426" t="s">
        <v>189</v>
      </c>
      <c r="I380" s="428">
        <v>267423.26</v>
      </c>
      <c r="J380" s="428">
        <v>250000</v>
      </c>
      <c r="K380" s="428">
        <v>250369.49</v>
      </c>
      <c r="L380" s="383">
        <v>1</v>
      </c>
    </row>
    <row r="381" spans="1:12" s="381" customFormat="1" ht="15" x14ac:dyDescent="0.25">
      <c r="A381" s="382" t="s">
        <v>187</v>
      </c>
      <c r="B381" s="426" t="s">
        <v>188</v>
      </c>
      <c r="C381" s="427">
        <v>100.1549</v>
      </c>
      <c r="D381" s="427">
        <v>5.75</v>
      </c>
      <c r="E381" s="427" t="s">
        <v>542</v>
      </c>
      <c r="F381" s="427">
        <v>5.5</v>
      </c>
      <c r="G381" s="427">
        <v>5.5454688474977996</v>
      </c>
      <c r="H381" s="426" t="s">
        <v>189</v>
      </c>
      <c r="I381" s="428">
        <v>156540.63</v>
      </c>
      <c r="J381" s="428">
        <v>150000</v>
      </c>
      <c r="K381" s="428">
        <v>150232.34</v>
      </c>
      <c r="L381" s="383">
        <v>1</v>
      </c>
    </row>
    <row r="382" spans="1:12" s="381" customFormat="1" ht="15" x14ac:dyDescent="0.25">
      <c r="A382" s="382" t="s">
        <v>187</v>
      </c>
      <c r="B382" s="426" t="s">
        <v>188</v>
      </c>
      <c r="C382" s="427">
        <v>100.2838</v>
      </c>
      <c r="D382" s="427">
        <v>8.25</v>
      </c>
      <c r="E382" s="427" t="s">
        <v>364</v>
      </c>
      <c r="F382" s="427">
        <v>4</v>
      </c>
      <c r="G382" s="427">
        <v>4.0750755755928996</v>
      </c>
      <c r="H382" s="426" t="s">
        <v>189</v>
      </c>
      <c r="I382" s="428">
        <v>86655</v>
      </c>
      <c r="J382" s="428">
        <v>80000</v>
      </c>
      <c r="K382" s="428">
        <v>80227.05</v>
      </c>
      <c r="L382" s="383">
        <v>1</v>
      </c>
    </row>
    <row r="383" spans="1:12" s="381" customFormat="1" ht="15" x14ac:dyDescent="0.25">
      <c r="A383" s="382" t="s">
        <v>190</v>
      </c>
      <c r="B383" s="426" t="s">
        <v>188</v>
      </c>
      <c r="C383" s="427">
        <v>100</v>
      </c>
      <c r="D383" s="427">
        <v>2.7315999999999998</v>
      </c>
      <c r="E383" s="427" t="s">
        <v>201</v>
      </c>
      <c r="F383" s="427">
        <v>2.7315999999999998</v>
      </c>
      <c r="G383" s="427">
        <v>2.750044968938</v>
      </c>
      <c r="H383" s="426" t="s">
        <v>189</v>
      </c>
      <c r="I383" s="428">
        <v>1013809.76</v>
      </c>
      <c r="J383" s="428">
        <v>1000000</v>
      </c>
      <c r="K383" s="428">
        <v>1000000</v>
      </c>
      <c r="L383" s="383">
        <v>1</v>
      </c>
    </row>
    <row r="384" spans="1:12" s="381" customFormat="1" ht="15" x14ac:dyDescent="0.25">
      <c r="A384" s="382" t="s">
        <v>190</v>
      </c>
      <c r="B384" s="426" t="s">
        <v>188</v>
      </c>
      <c r="C384" s="427">
        <v>100</v>
      </c>
      <c r="D384" s="427">
        <v>2.7343999999999999</v>
      </c>
      <c r="E384" s="427" t="s">
        <v>203</v>
      </c>
      <c r="F384" s="427">
        <v>2.7343999999999999</v>
      </c>
      <c r="G384" s="427">
        <v>2.7499534226361</v>
      </c>
      <c r="H384" s="426" t="s">
        <v>189</v>
      </c>
      <c r="I384" s="428">
        <v>1127705.24</v>
      </c>
      <c r="J384" s="428">
        <v>1110000</v>
      </c>
      <c r="K384" s="428">
        <v>1110000</v>
      </c>
      <c r="L384" s="383">
        <v>1</v>
      </c>
    </row>
    <row r="385" spans="1:12" s="381" customFormat="1" ht="15" x14ac:dyDescent="0.25">
      <c r="A385" s="382" t="s">
        <v>293</v>
      </c>
      <c r="B385" s="426" t="s">
        <v>188</v>
      </c>
      <c r="C385" s="427">
        <v>100</v>
      </c>
      <c r="D385" s="427">
        <v>2.7315999999999998</v>
      </c>
      <c r="E385" s="427" t="s">
        <v>201</v>
      </c>
      <c r="F385" s="427">
        <v>2.7315999999999998</v>
      </c>
      <c r="G385" s="427">
        <v>2.750044968938</v>
      </c>
      <c r="H385" s="426" t="s">
        <v>189</v>
      </c>
      <c r="I385" s="428">
        <v>3041429.27</v>
      </c>
      <c r="J385" s="428">
        <v>3000000</v>
      </c>
      <c r="K385" s="428">
        <v>3000000</v>
      </c>
      <c r="L385" s="383">
        <v>1</v>
      </c>
    </row>
    <row r="386" spans="1:12" s="381" customFormat="1" ht="15" x14ac:dyDescent="0.25">
      <c r="A386" s="382" t="s">
        <v>293</v>
      </c>
      <c r="B386" s="426" t="s">
        <v>188</v>
      </c>
      <c r="C386" s="427">
        <v>100</v>
      </c>
      <c r="D386" s="427">
        <v>5</v>
      </c>
      <c r="E386" s="427" t="s">
        <v>261</v>
      </c>
      <c r="F386" s="427">
        <v>5</v>
      </c>
      <c r="G386" s="427">
        <v>5.0695725135562997</v>
      </c>
      <c r="H386" s="426" t="s">
        <v>189</v>
      </c>
      <c r="I386" s="428">
        <v>2044444.44</v>
      </c>
      <c r="J386" s="428">
        <v>2000000</v>
      </c>
      <c r="K386" s="428">
        <v>2000000</v>
      </c>
      <c r="L386" s="383">
        <v>1</v>
      </c>
    </row>
    <row r="387" spans="1:12" s="381" customFormat="1" ht="15" x14ac:dyDescent="0.25">
      <c r="A387" s="382" t="s">
        <v>293</v>
      </c>
      <c r="B387" s="426" t="s">
        <v>188</v>
      </c>
      <c r="C387" s="427">
        <v>100</v>
      </c>
      <c r="D387" s="427">
        <v>5.0999999999999996</v>
      </c>
      <c r="E387" s="427" t="s">
        <v>703</v>
      </c>
      <c r="F387" s="427">
        <v>5.0999999999999996</v>
      </c>
      <c r="G387" s="427">
        <v>5.1602552475968997</v>
      </c>
      <c r="H387" s="426" t="s">
        <v>189</v>
      </c>
      <c r="I387" s="428">
        <v>1849215</v>
      </c>
      <c r="J387" s="428">
        <v>1800000</v>
      </c>
      <c r="K387" s="428">
        <v>1800000</v>
      </c>
      <c r="L387" s="383">
        <v>1</v>
      </c>
    </row>
    <row r="388" spans="1:12" s="381" customFormat="1" ht="15" x14ac:dyDescent="0.25">
      <c r="A388" s="382" t="s">
        <v>293</v>
      </c>
      <c r="B388" s="426" t="s">
        <v>188</v>
      </c>
      <c r="C388" s="427">
        <v>100.0645</v>
      </c>
      <c r="D388" s="427">
        <v>6.55</v>
      </c>
      <c r="E388" s="427" t="s">
        <v>707</v>
      </c>
      <c r="F388" s="427">
        <v>6.3</v>
      </c>
      <c r="G388" s="427">
        <v>6.3690263361195001</v>
      </c>
      <c r="H388" s="426" t="s">
        <v>189</v>
      </c>
      <c r="I388" s="428">
        <v>1065863.8899999999</v>
      </c>
      <c r="J388" s="428">
        <v>1000000</v>
      </c>
      <c r="K388" s="428">
        <v>1000644.91</v>
      </c>
      <c r="L388" s="383">
        <v>1</v>
      </c>
    </row>
    <row r="389" spans="1:12" s="381" customFormat="1" ht="15" x14ac:dyDescent="0.25">
      <c r="A389" s="382" t="s">
        <v>293</v>
      </c>
      <c r="B389" s="426" t="s">
        <v>188</v>
      </c>
      <c r="C389" s="427">
        <v>100.0675</v>
      </c>
      <c r="D389" s="427">
        <v>5.6</v>
      </c>
      <c r="E389" s="427" t="s">
        <v>708</v>
      </c>
      <c r="F389" s="427">
        <v>5.5</v>
      </c>
      <c r="G389" s="427">
        <v>5.5099269702863003</v>
      </c>
      <c r="H389" s="426" t="s">
        <v>189</v>
      </c>
      <c r="I389" s="428">
        <v>528311.12</v>
      </c>
      <c r="J389" s="428">
        <v>500000</v>
      </c>
      <c r="K389" s="428">
        <v>500337.54</v>
      </c>
      <c r="L389" s="383">
        <v>1</v>
      </c>
    </row>
    <row r="390" spans="1:12" s="381" customFormat="1" ht="15" x14ac:dyDescent="0.25">
      <c r="A390" s="382" t="s">
        <v>293</v>
      </c>
      <c r="B390" s="426" t="s">
        <v>188</v>
      </c>
      <c r="C390" s="427">
        <v>100.295</v>
      </c>
      <c r="D390" s="427">
        <v>6.6</v>
      </c>
      <c r="E390" s="427" t="s">
        <v>709</v>
      </c>
      <c r="F390" s="427">
        <v>5.5</v>
      </c>
      <c r="G390" s="427">
        <v>5.5988528486303002</v>
      </c>
      <c r="H390" s="426" t="s">
        <v>189</v>
      </c>
      <c r="I390" s="428">
        <v>320075</v>
      </c>
      <c r="J390" s="428">
        <v>300000</v>
      </c>
      <c r="K390" s="428">
        <v>300884.92</v>
      </c>
      <c r="L390" s="383">
        <v>1</v>
      </c>
    </row>
    <row r="391" spans="1:12" s="381" customFormat="1" ht="15" x14ac:dyDescent="0.25">
      <c r="A391" s="382" t="s">
        <v>710</v>
      </c>
      <c r="B391" s="426" t="s">
        <v>188</v>
      </c>
      <c r="C391" s="427">
        <v>100</v>
      </c>
      <c r="D391" s="427">
        <v>2.2301000000000002</v>
      </c>
      <c r="E391" s="427" t="s">
        <v>711</v>
      </c>
      <c r="F391" s="427">
        <v>2.2301000000000002</v>
      </c>
      <c r="G391" s="427">
        <v>2.2500121029206999</v>
      </c>
      <c r="H391" s="426" t="s">
        <v>189</v>
      </c>
      <c r="I391" s="428">
        <v>502261.07</v>
      </c>
      <c r="J391" s="428">
        <v>500000</v>
      </c>
      <c r="K391" s="428">
        <v>500000</v>
      </c>
      <c r="L391" s="383">
        <v>1</v>
      </c>
    </row>
    <row r="392" spans="1:12" s="381" customFormat="1" ht="15" x14ac:dyDescent="0.25">
      <c r="A392" s="382" t="s">
        <v>448</v>
      </c>
      <c r="B392" s="426" t="s">
        <v>188</v>
      </c>
      <c r="C392" s="427">
        <v>100</v>
      </c>
      <c r="D392" s="427">
        <v>6.3</v>
      </c>
      <c r="E392" s="427" t="s">
        <v>209</v>
      </c>
      <c r="F392" s="427">
        <v>6.3</v>
      </c>
      <c r="G392" s="427">
        <v>6.2994600357632002</v>
      </c>
      <c r="H392" s="426" t="s">
        <v>189</v>
      </c>
      <c r="I392" s="428">
        <v>116949.25</v>
      </c>
      <c r="J392" s="428">
        <v>110000</v>
      </c>
      <c r="K392" s="428">
        <v>110000</v>
      </c>
      <c r="L392" s="383">
        <v>1</v>
      </c>
    </row>
    <row r="393" spans="1:12" s="381" customFormat="1" ht="15" x14ac:dyDescent="0.25">
      <c r="A393" s="382" t="s">
        <v>712</v>
      </c>
      <c r="B393" s="426" t="s">
        <v>188</v>
      </c>
      <c r="C393" s="427">
        <v>99.1601</v>
      </c>
      <c r="D393" s="427">
        <v>9</v>
      </c>
      <c r="E393" s="427" t="s">
        <v>713</v>
      </c>
      <c r="F393" s="427">
        <v>11</v>
      </c>
      <c r="G393" s="427">
        <v>11.4458970659628</v>
      </c>
      <c r="H393" s="426" t="s">
        <v>189</v>
      </c>
      <c r="I393" s="428">
        <v>10161</v>
      </c>
      <c r="J393" s="428">
        <v>9000</v>
      </c>
      <c r="K393" s="428">
        <v>8924.4</v>
      </c>
      <c r="L393" s="383">
        <v>1</v>
      </c>
    </row>
    <row r="394" spans="1:12" s="381" customFormat="1" ht="15" x14ac:dyDescent="0.25">
      <c r="A394" s="382" t="s">
        <v>249</v>
      </c>
      <c r="B394" s="426" t="s">
        <v>188</v>
      </c>
      <c r="C394" s="427">
        <v>100</v>
      </c>
      <c r="D394" s="427">
        <v>7.4</v>
      </c>
      <c r="E394" s="427" t="s">
        <v>260</v>
      </c>
      <c r="F394" s="427">
        <v>7.4</v>
      </c>
      <c r="G394" s="427">
        <v>7.3970317251508</v>
      </c>
      <c r="H394" s="426" t="s">
        <v>189</v>
      </c>
      <c r="I394" s="428">
        <v>687886.22</v>
      </c>
      <c r="J394" s="428">
        <v>640000</v>
      </c>
      <c r="K394" s="428">
        <v>640000</v>
      </c>
      <c r="L394" s="383">
        <v>2</v>
      </c>
    </row>
    <row r="395" spans="1:12" s="381" customFormat="1" ht="15" x14ac:dyDescent="0.25">
      <c r="A395" s="382" t="s">
        <v>714</v>
      </c>
      <c r="B395" s="426" t="s">
        <v>188</v>
      </c>
      <c r="C395" s="427">
        <v>100</v>
      </c>
      <c r="D395" s="427">
        <v>6.7</v>
      </c>
      <c r="E395" s="427" t="s">
        <v>252</v>
      </c>
      <c r="F395" s="427">
        <v>6.7</v>
      </c>
      <c r="G395" s="427">
        <v>6.6969518426908996</v>
      </c>
      <c r="H395" s="426" t="s">
        <v>189</v>
      </c>
      <c r="I395" s="428">
        <v>386719.01</v>
      </c>
      <c r="J395" s="428">
        <v>362120</v>
      </c>
      <c r="K395" s="428">
        <v>362120</v>
      </c>
      <c r="L395" s="383">
        <v>1</v>
      </c>
    </row>
    <row r="396" spans="1:12" s="381" customFormat="1" ht="15.6" x14ac:dyDescent="0.3">
      <c r="A396" s="384" t="s">
        <v>194</v>
      </c>
      <c r="B396" s="429" t="s">
        <v>194</v>
      </c>
      <c r="C396" s="430" t="s">
        <v>194</v>
      </c>
      <c r="D396" s="430" t="s">
        <v>194</v>
      </c>
      <c r="E396" s="430" t="s">
        <v>194</v>
      </c>
      <c r="F396" s="430" t="s">
        <v>194</v>
      </c>
      <c r="G396" s="430" t="s">
        <v>194</v>
      </c>
      <c r="H396" s="429" t="s">
        <v>194</v>
      </c>
      <c r="I396" s="431">
        <v>76531994.650000006</v>
      </c>
      <c r="J396" s="431">
        <v>75356120</v>
      </c>
      <c r="K396" s="431">
        <v>75374736.840000004</v>
      </c>
      <c r="L396" s="385">
        <v>42</v>
      </c>
    </row>
    <row r="397" spans="1:12" s="381" customFormat="1" ht="15.6" x14ac:dyDescent="0.3">
      <c r="A397" s="384" t="s">
        <v>126</v>
      </c>
      <c r="B397" s="429"/>
      <c r="C397" s="430"/>
      <c r="D397" s="430"/>
      <c r="E397" s="430"/>
      <c r="F397" s="430"/>
      <c r="G397" s="430"/>
      <c r="H397" s="429"/>
      <c r="I397" s="431"/>
      <c r="J397" s="431"/>
      <c r="K397" s="431"/>
      <c r="L397" s="385"/>
    </row>
    <row r="398" spans="1:12" s="381" customFormat="1" ht="15" x14ac:dyDescent="0.25">
      <c r="A398" s="382" t="s">
        <v>208</v>
      </c>
      <c r="B398" s="426" t="s">
        <v>188</v>
      </c>
      <c r="C398" s="427">
        <v>100</v>
      </c>
      <c r="D398" s="427">
        <v>4.45</v>
      </c>
      <c r="E398" s="427" t="s">
        <v>201</v>
      </c>
      <c r="F398" s="427">
        <v>4.45</v>
      </c>
      <c r="G398" s="427">
        <v>4.4989481578127002</v>
      </c>
      <c r="H398" s="426" t="s">
        <v>189</v>
      </c>
      <c r="I398" s="428">
        <v>1533745.83</v>
      </c>
      <c r="J398" s="428">
        <v>1500000</v>
      </c>
      <c r="K398" s="428">
        <v>1500000</v>
      </c>
      <c r="L398" s="383">
        <v>3</v>
      </c>
    </row>
    <row r="399" spans="1:12" s="381" customFormat="1" ht="15" x14ac:dyDescent="0.25">
      <c r="A399" s="382" t="s">
        <v>208</v>
      </c>
      <c r="B399" s="426" t="s">
        <v>188</v>
      </c>
      <c r="C399" s="427">
        <v>100</v>
      </c>
      <c r="D399" s="427">
        <v>4.5</v>
      </c>
      <c r="E399" s="427" t="s">
        <v>264</v>
      </c>
      <c r="F399" s="427">
        <v>4.5</v>
      </c>
      <c r="G399" s="427">
        <v>4.5491983659835</v>
      </c>
      <c r="H399" s="426" t="s">
        <v>189</v>
      </c>
      <c r="I399" s="428">
        <v>1023125</v>
      </c>
      <c r="J399" s="428">
        <v>1000000</v>
      </c>
      <c r="K399" s="428">
        <v>1000000</v>
      </c>
      <c r="L399" s="383">
        <v>1</v>
      </c>
    </row>
    <row r="400" spans="1:12" s="381" customFormat="1" ht="15" x14ac:dyDescent="0.25">
      <c r="A400" s="382" t="s">
        <v>208</v>
      </c>
      <c r="B400" s="426" t="s">
        <v>188</v>
      </c>
      <c r="C400" s="427">
        <v>100</v>
      </c>
      <c r="D400" s="427">
        <v>4.75</v>
      </c>
      <c r="E400" s="427" t="s">
        <v>443</v>
      </c>
      <c r="F400" s="427">
        <v>4.75</v>
      </c>
      <c r="G400" s="427">
        <v>4.8013205690982996</v>
      </c>
      <c r="H400" s="426" t="s">
        <v>189</v>
      </c>
      <c r="I400" s="428">
        <v>1743963.89</v>
      </c>
      <c r="J400" s="428">
        <v>1700000</v>
      </c>
      <c r="K400" s="428">
        <v>1700000</v>
      </c>
      <c r="L400" s="383">
        <v>1</v>
      </c>
    </row>
    <row r="401" spans="1:12" s="381" customFormat="1" ht="15" x14ac:dyDescent="0.25">
      <c r="A401" s="382" t="s">
        <v>210</v>
      </c>
      <c r="B401" s="426" t="s">
        <v>188</v>
      </c>
      <c r="C401" s="427">
        <v>100</v>
      </c>
      <c r="D401" s="427">
        <v>2.7315999999999998</v>
      </c>
      <c r="E401" s="427" t="s">
        <v>201</v>
      </c>
      <c r="F401" s="427">
        <v>2.7315999999999998</v>
      </c>
      <c r="G401" s="427">
        <v>2.750044968938</v>
      </c>
      <c r="H401" s="426" t="s">
        <v>189</v>
      </c>
      <c r="I401" s="428">
        <v>4055239.02</v>
      </c>
      <c r="J401" s="428">
        <v>4000000</v>
      </c>
      <c r="K401" s="428">
        <v>4000000</v>
      </c>
      <c r="L401" s="383">
        <v>1</v>
      </c>
    </row>
    <row r="402" spans="1:12" s="381" customFormat="1" ht="15" x14ac:dyDescent="0.25">
      <c r="A402" s="382" t="s">
        <v>210</v>
      </c>
      <c r="B402" s="426" t="s">
        <v>188</v>
      </c>
      <c r="C402" s="427">
        <v>100</v>
      </c>
      <c r="D402" s="427">
        <v>3.2501000000000002</v>
      </c>
      <c r="E402" s="427" t="s">
        <v>209</v>
      </c>
      <c r="F402" s="427">
        <v>3.2501000000000002</v>
      </c>
      <c r="G402" s="427">
        <v>3.2499548622440999</v>
      </c>
      <c r="H402" s="426" t="s">
        <v>189</v>
      </c>
      <c r="I402" s="428">
        <v>774443.46</v>
      </c>
      <c r="J402" s="428">
        <v>750000</v>
      </c>
      <c r="K402" s="428">
        <v>750000</v>
      </c>
      <c r="L402" s="383">
        <v>1</v>
      </c>
    </row>
    <row r="403" spans="1:12" s="381" customFormat="1" ht="15" x14ac:dyDescent="0.25">
      <c r="A403" s="382" t="s">
        <v>210</v>
      </c>
      <c r="B403" s="426" t="s">
        <v>188</v>
      </c>
      <c r="C403" s="427">
        <v>100</v>
      </c>
      <c r="D403" s="427">
        <v>3.7</v>
      </c>
      <c r="E403" s="427" t="s">
        <v>205</v>
      </c>
      <c r="F403" s="427">
        <v>3.7</v>
      </c>
      <c r="G403" s="427">
        <v>3.7631987444632</v>
      </c>
      <c r="H403" s="426" t="s">
        <v>189</v>
      </c>
      <c r="I403" s="428">
        <v>20063722.219999999</v>
      </c>
      <c r="J403" s="428">
        <v>20000000</v>
      </c>
      <c r="K403" s="428">
        <v>20000000</v>
      </c>
      <c r="L403" s="383">
        <v>1</v>
      </c>
    </row>
    <row r="404" spans="1:12" s="381" customFormat="1" ht="15" x14ac:dyDescent="0.25">
      <c r="A404" s="382" t="s">
        <v>210</v>
      </c>
      <c r="B404" s="426" t="s">
        <v>188</v>
      </c>
      <c r="C404" s="427">
        <v>100</v>
      </c>
      <c r="D404" s="427">
        <v>6</v>
      </c>
      <c r="E404" s="427" t="s">
        <v>209</v>
      </c>
      <c r="F404" s="427">
        <v>6</v>
      </c>
      <c r="G404" s="427">
        <v>5.9995097631562997</v>
      </c>
      <c r="H404" s="426" t="s">
        <v>189</v>
      </c>
      <c r="I404" s="428">
        <v>20047395.449999999</v>
      </c>
      <c r="J404" s="428">
        <v>18909664</v>
      </c>
      <c r="K404" s="428">
        <v>18909664</v>
      </c>
      <c r="L404" s="383">
        <v>1</v>
      </c>
    </row>
    <row r="405" spans="1:12" s="381" customFormat="1" ht="15" x14ac:dyDescent="0.25">
      <c r="A405" s="382" t="s">
        <v>715</v>
      </c>
      <c r="B405" s="426" t="s">
        <v>188</v>
      </c>
      <c r="C405" s="427">
        <v>100</v>
      </c>
      <c r="D405" s="427">
        <v>2.4769999999999999</v>
      </c>
      <c r="E405" s="427" t="s">
        <v>200</v>
      </c>
      <c r="F405" s="427">
        <v>2.4769999999999999</v>
      </c>
      <c r="G405" s="427">
        <v>2.5000167404818998</v>
      </c>
      <c r="H405" s="426" t="s">
        <v>189</v>
      </c>
      <c r="I405" s="428">
        <v>402504.52</v>
      </c>
      <c r="J405" s="428">
        <v>400000</v>
      </c>
      <c r="K405" s="428">
        <v>400000</v>
      </c>
      <c r="L405" s="383">
        <v>1</v>
      </c>
    </row>
    <row r="406" spans="1:12" s="381" customFormat="1" ht="15.6" x14ac:dyDescent="0.3">
      <c r="A406" s="384" t="s">
        <v>194</v>
      </c>
      <c r="B406" s="429" t="s">
        <v>194</v>
      </c>
      <c r="C406" s="430" t="s">
        <v>194</v>
      </c>
      <c r="D406" s="430" t="s">
        <v>194</v>
      </c>
      <c r="E406" s="430" t="s">
        <v>194</v>
      </c>
      <c r="F406" s="430" t="s">
        <v>194</v>
      </c>
      <c r="G406" s="430" t="s">
        <v>194</v>
      </c>
      <c r="H406" s="429" t="s">
        <v>194</v>
      </c>
      <c r="I406" s="431">
        <v>49644139.390000001</v>
      </c>
      <c r="J406" s="431">
        <v>48259664</v>
      </c>
      <c r="K406" s="431">
        <v>48259664</v>
      </c>
      <c r="L406" s="385">
        <v>10</v>
      </c>
    </row>
    <row r="407" spans="1:12" s="381" customFormat="1" ht="15.6" x14ac:dyDescent="0.3">
      <c r="A407" s="384" t="s">
        <v>127</v>
      </c>
      <c r="B407" s="429"/>
      <c r="C407" s="430"/>
      <c r="D407" s="430"/>
      <c r="E407" s="430"/>
      <c r="F407" s="430"/>
      <c r="G407" s="430"/>
      <c r="H407" s="429"/>
      <c r="I407" s="431"/>
      <c r="J407" s="431"/>
      <c r="K407" s="431"/>
      <c r="L407" s="385"/>
    </row>
    <row r="408" spans="1:12" s="381" customFormat="1" ht="15" x14ac:dyDescent="0.25">
      <c r="A408" s="382" t="s">
        <v>195</v>
      </c>
      <c r="B408" s="426" t="s">
        <v>188</v>
      </c>
      <c r="C408" s="427">
        <v>95.450199999999995</v>
      </c>
      <c r="D408" s="427"/>
      <c r="E408" s="427" t="s">
        <v>191</v>
      </c>
      <c r="F408" s="427">
        <v>4.78</v>
      </c>
      <c r="G408" s="427">
        <v>4.7803124270710997</v>
      </c>
      <c r="H408" s="426" t="s">
        <v>189</v>
      </c>
      <c r="I408" s="428">
        <v>100000</v>
      </c>
      <c r="J408" s="428">
        <v>100000</v>
      </c>
      <c r="K408" s="428">
        <v>95450.16</v>
      </c>
      <c r="L408" s="383">
        <v>1</v>
      </c>
    </row>
    <row r="409" spans="1:12" s="381" customFormat="1" ht="15" x14ac:dyDescent="0.25">
      <c r="A409" s="382" t="s">
        <v>195</v>
      </c>
      <c r="B409" s="426" t="s">
        <v>188</v>
      </c>
      <c r="C409" s="427">
        <v>98.028499999999994</v>
      </c>
      <c r="D409" s="427"/>
      <c r="E409" s="427" t="s">
        <v>198</v>
      </c>
      <c r="F409" s="427">
        <v>4</v>
      </c>
      <c r="G409" s="427">
        <v>4.0397748461337999</v>
      </c>
      <c r="H409" s="426" t="s">
        <v>189</v>
      </c>
      <c r="I409" s="428">
        <v>25000000</v>
      </c>
      <c r="J409" s="428">
        <v>25000000</v>
      </c>
      <c r="K409" s="428">
        <v>24507134.300000001</v>
      </c>
      <c r="L409" s="383">
        <v>1</v>
      </c>
    </row>
    <row r="410" spans="1:12" s="381" customFormat="1" ht="15" x14ac:dyDescent="0.25">
      <c r="A410" s="382" t="s">
        <v>195</v>
      </c>
      <c r="B410" s="426" t="s">
        <v>188</v>
      </c>
      <c r="C410" s="427">
        <v>98.039199999999994</v>
      </c>
      <c r="D410" s="427"/>
      <c r="E410" s="427" t="s">
        <v>206</v>
      </c>
      <c r="F410" s="427">
        <v>4</v>
      </c>
      <c r="G410" s="427">
        <v>4.0399999999998997</v>
      </c>
      <c r="H410" s="426" t="s">
        <v>189</v>
      </c>
      <c r="I410" s="428">
        <v>150000</v>
      </c>
      <c r="J410" s="428">
        <v>150000</v>
      </c>
      <c r="K410" s="428">
        <v>147058.82</v>
      </c>
      <c r="L410" s="383">
        <v>1</v>
      </c>
    </row>
    <row r="411" spans="1:12" s="381" customFormat="1" ht="15" x14ac:dyDescent="0.25">
      <c r="A411" s="382" t="s">
        <v>195</v>
      </c>
      <c r="B411" s="426" t="s">
        <v>188</v>
      </c>
      <c r="C411" s="427">
        <v>98.694999999999993</v>
      </c>
      <c r="D411" s="427"/>
      <c r="E411" s="427" t="s">
        <v>534</v>
      </c>
      <c r="F411" s="427">
        <v>3.69</v>
      </c>
      <c r="G411" s="427">
        <v>3.7338371246839999</v>
      </c>
      <c r="H411" s="426" t="s">
        <v>189</v>
      </c>
      <c r="I411" s="428">
        <v>21000000</v>
      </c>
      <c r="J411" s="428">
        <v>21000000</v>
      </c>
      <c r="K411" s="428">
        <v>20725951.109999999</v>
      </c>
      <c r="L411" s="383">
        <v>1</v>
      </c>
    </row>
    <row r="412" spans="1:12" s="381" customFormat="1" ht="15" x14ac:dyDescent="0.25">
      <c r="A412" s="382" t="s">
        <v>195</v>
      </c>
      <c r="B412" s="426" t="s">
        <v>188</v>
      </c>
      <c r="C412" s="427">
        <v>99.137900000000002</v>
      </c>
      <c r="D412" s="427"/>
      <c r="E412" s="427" t="s">
        <v>200</v>
      </c>
      <c r="F412" s="427">
        <v>3.44</v>
      </c>
      <c r="G412" s="427">
        <v>3.4844628290165001</v>
      </c>
      <c r="H412" s="426" t="s">
        <v>189</v>
      </c>
      <c r="I412" s="428">
        <v>11620000</v>
      </c>
      <c r="J412" s="428">
        <v>11620000</v>
      </c>
      <c r="K412" s="428">
        <v>11519828.699999999</v>
      </c>
      <c r="L412" s="383">
        <v>5</v>
      </c>
    </row>
    <row r="413" spans="1:12" s="381" customFormat="1" ht="15" x14ac:dyDescent="0.25">
      <c r="A413" s="382" t="s">
        <v>195</v>
      </c>
      <c r="B413" s="426" t="s">
        <v>188</v>
      </c>
      <c r="C413" s="427">
        <v>99.406300000000002</v>
      </c>
      <c r="D413" s="427"/>
      <c r="E413" s="427" t="s">
        <v>716</v>
      </c>
      <c r="F413" s="427">
        <v>2.5</v>
      </c>
      <c r="G413" s="427">
        <v>2.5238884131449999</v>
      </c>
      <c r="H413" s="426" t="s">
        <v>189</v>
      </c>
      <c r="I413" s="428">
        <v>20000</v>
      </c>
      <c r="J413" s="428">
        <v>20000</v>
      </c>
      <c r="K413" s="428">
        <v>19881.259999999998</v>
      </c>
      <c r="L413" s="383">
        <v>1</v>
      </c>
    </row>
    <row r="414" spans="1:12" s="381" customFormat="1" ht="15" x14ac:dyDescent="0.25">
      <c r="A414" s="382" t="s">
        <v>195</v>
      </c>
      <c r="B414" s="426" t="s">
        <v>188</v>
      </c>
      <c r="C414" s="427">
        <v>99.426900000000003</v>
      </c>
      <c r="D414" s="427"/>
      <c r="E414" s="427" t="s">
        <v>717</v>
      </c>
      <c r="F414" s="427">
        <v>2.5</v>
      </c>
      <c r="G414" s="427">
        <v>2.5241533275418999</v>
      </c>
      <c r="H414" s="426" t="s">
        <v>189</v>
      </c>
      <c r="I414" s="428">
        <v>30000</v>
      </c>
      <c r="J414" s="428">
        <v>30000</v>
      </c>
      <c r="K414" s="428">
        <v>29828.07</v>
      </c>
      <c r="L414" s="383">
        <v>1</v>
      </c>
    </row>
    <row r="415" spans="1:12" s="381" customFormat="1" ht="15" x14ac:dyDescent="0.25">
      <c r="A415" s="382" t="s">
        <v>195</v>
      </c>
      <c r="B415" s="426" t="s">
        <v>188</v>
      </c>
      <c r="C415" s="427">
        <v>99.740200000000002</v>
      </c>
      <c r="D415" s="427"/>
      <c r="E415" s="427" t="s">
        <v>292</v>
      </c>
      <c r="F415" s="427">
        <v>2.93</v>
      </c>
      <c r="G415" s="427">
        <v>2.9694247419664999</v>
      </c>
      <c r="H415" s="426" t="s">
        <v>189</v>
      </c>
      <c r="I415" s="428">
        <v>8000000</v>
      </c>
      <c r="J415" s="428">
        <v>8000000</v>
      </c>
      <c r="K415" s="428">
        <v>7979218.5700000003</v>
      </c>
      <c r="L415" s="383">
        <v>1</v>
      </c>
    </row>
    <row r="416" spans="1:12" s="381" customFormat="1" ht="15.6" x14ac:dyDescent="0.3">
      <c r="A416" s="384" t="s">
        <v>194</v>
      </c>
      <c r="B416" s="429" t="s">
        <v>194</v>
      </c>
      <c r="C416" s="430" t="s">
        <v>194</v>
      </c>
      <c r="D416" s="430" t="s">
        <v>194</v>
      </c>
      <c r="E416" s="430" t="s">
        <v>194</v>
      </c>
      <c r="F416" s="430" t="s">
        <v>194</v>
      </c>
      <c r="G416" s="430" t="s">
        <v>194</v>
      </c>
      <c r="H416" s="429" t="s">
        <v>194</v>
      </c>
      <c r="I416" s="431">
        <v>65920000</v>
      </c>
      <c r="J416" s="431">
        <v>65920000</v>
      </c>
      <c r="K416" s="431">
        <v>65024350.990000002</v>
      </c>
      <c r="L416" s="385">
        <v>12</v>
      </c>
    </row>
    <row r="417" spans="1:12" s="381" customFormat="1" ht="15.6" x14ac:dyDescent="0.3">
      <c r="A417" s="384" t="s">
        <v>128</v>
      </c>
      <c r="B417" s="429"/>
      <c r="C417" s="430"/>
      <c r="D417" s="430"/>
      <c r="E417" s="430"/>
      <c r="F417" s="430"/>
      <c r="G417" s="430"/>
      <c r="H417" s="429"/>
      <c r="I417" s="431"/>
      <c r="J417" s="431"/>
      <c r="K417" s="431"/>
      <c r="L417" s="385"/>
    </row>
    <row r="418" spans="1:12" s="381" customFormat="1" ht="15" x14ac:dyDescent="0.25">
      <c r="A418" s="382" t="s">
        <v>214</v>
      </c>
      <c r="B418" s="426" t="s">
        <v>188</v>
      </c>
      <c r="C418" s="427">
        <v>100</v>
      </c>
      <c r="D418" s="427">
        <v>1.9822</v>
      </c>
      <c r="E418" s="427" t="s">
        <v>215</v>
      </c>
      <c r="F418" s="427">
        <v>1.9822</v>
      </c>
      <c r="G418" s="427">
        <v>2.0000303280336</v>
      </c>
      <c r="H418" s="426" t="s">
        <v>189</v>
      </c>
      <c r="I418" s="428">
        <v>14352606.26</v>
      </c>
      <c r="J418" s="428">
        <v>14325000</v>
      </c>
      <c r="K418" s="428">
        <v>14325000</v>
      </c>
      <c r="L418" s="383">
        <v>5</v>
      </c>
    </row>
    <row r="419" spans="1:12" s="381" customFormat="1" ht="15" x14ac:dyDescent="0.25">
      <c r="A419" s="382" t="s">
        <v>214</v>
      </c>
      <c r="B419" s="426" t="s">
        <v>188</v>
      </c>
      <c r="C419" s="427">
        <v>100</v>
      </c>
      <c r="D419" s="427">
        <v>2.4769999999999999</v>
      </c>
      <c r="E419" s="427" t="s">
        <v>200</v>
      </c>
      <c r="F419" s="427">
        <v>2.4769999999999999</v>
      </c>
      <c r="G419" s="427">
        <v>2.5000167404818998</v>
      </c>
      <c r="H419" s="426" t="s">
        <v>189</v>
      </c>
      <c r="I419" s="428">
        <v>1911896.48</v>
      </c>
      <c r="J419" s="428">
        <v>1900000</v>
      </c>
      <c r="K419" s="428">
        <v>1900000</v>
      </c>
      <c r="L419" s="383">
        <v>2</v>
      </c>
    </row>
    <row r="420" spans="1:12" s="381" customFormat="1" ht="15" x14ac:dyDescent="0.25">
      <c r="A420" s="382" t="s">
        <v>214</v>
      </c>
      <c r="B420" s="426" t="s">
        <v>188</v>
      </c>
      <c r="C420" s="427">
        <v>100</v>
      </c>
      <c r="D420" s="427">
        <v>2.4794999999999998</v>
      </c>
      <c r="E420" s="427" t="s">
        <v>229</v>
      </c>
      <c r="F420" s="427">
        <v>2.4794999999999998</v>
      </c>
      <c r="G420" s="427">
        <v>2.5000495259008999</v>
      </c>
      <c r="H420" s="426" t="s">
        <v>189</v>
      </c>
      <c r="I420" s="428">
        <v>1209918</v>
      </c>
      <c r="J420" s="428">
        <v>1200000</v>
      </c>
      <c r="K420" s="428">
        <v>1200000</v>
      </c>
      <c r="L420" s="383">
        <v>1</v>
      </c>
    </row>
    <row r="421" spans="1:12" s="381" customFormat="1" ht="15" x14ac:dyDescent="0.25">
      <c r="A421" s="382" t="s">
        <v>214</v>
      </c>
      <c r="B421" s="426" t="s">
        <v>188</v>
      </c>
      <c r="C421" s="427">
        <v>100</v>
      </c>
      <c r="D421" s="427">
        <v>2.7315999999999998</v>
      </c>
      <c r="E421" s="427" t="s">
        <v>201</v>
      </c>
      <c r="F421" s="427">
        <v>2.7315999999999998</v>
      </c>
      <c r="G421" s="427">
        <v>2.750044968938</v>
      </c>
      <c r="H421" s="426" t="s">
        <v>189</v>
      </c>
      <c r="I421" s="428">
        <v>3801786.58</v>
      </c>
      <c r="J421" s="428">
        <v>3750000</v>
      </c>
      <c r="K421" s="428">
        <v>3750000</v>
      </c>
      <c r="L421" s="383">
        <v>2</v>
      </c>
    </row>
    <row r="422" spans="1:12" s="381" customFormat="1" ht="15" x14ac:dyDescent="0.25">
      <c r="A422" s="382" t="s">
        <v>214</v>
      </c>
      <c r="B422" s="426" t="s">
        <v>188</v>
      </c>
      <c r="C422" s="427">
        <v>100</v>
      </c>
      <c r="D422" s="427">
        <v>3.2505999999999999</v>
      </c>
      <c r="E422" s="427" t="s">
        <v>260</v>
      </c>
      <c r="F422" s="427">
        <v>3.2505999999999999</v>
      </c>
      <c r="G422" s="427">
        <v>3.2500193743293999</v>
      </c>
      <c r="H422" s="426" t="s">
        <v>189</v>
      </c>
      <c r="I422" s="428">
        <v>6507063.2199999997</v>
      </c>
      <c r="J422" s="428">
        <v>6300000</v>
      </c>
      <c r="K422" s="428">
        <v>6300000</v>
      </c>
      <c r="L422" s="383">
        <v>1</v>
      </c>
    </row>
    <row r="423" spans="1:12" s="381" customFormat="1" ht="15" x14ac:dyDescent="0.25">
      <c r="A423" s="382" t="s">
        <v>216</v>
      </c>
      <c r="B423" s="426" t="s">
        <v>188</v>
      </c>
      <c r="C423" s="427">
        <v>100</v>
      </c>
      <c r="D423" s="427">
        <v>1.5</v>
      </c>
      <c r="E423" s="427" t="s">
        <v>215</v>
      </c>
      <c r="F423" s="427">
        <v>1.5</v>
      </c>
      <c r="G423" s="427">
        <v>1.510197265977</v>
      </c>
      <c r="H423" s="426" t="s">
        <v>189</v>
      </c>
      <c r="I423" s="428">
        <v>44865333.329999998</v>
      </c>
      <c r="J423" s="428">
        <v>44800000</v>
      </c>
      <c r="K423" s="428">
        <v>44800000</v>
      </c>
      <c r="L423" s="383">
        <v>2</v>
      </c>
    </row>
    <row r="424" spans="1:12" s="381" customFormat="1" ht="15" x14ac:dyDescent="0.25">
      <c r="A424" s="382" t="s">
        <v>216</v>
      </c>
      <c r="B424" s="426" t="s">
        <v>188</v>
      </c>
      <c r="C424" s="427">
        <v>100</v>
      </c>
      <c r="D424" s="427">
        <v>2.4</v>
      </c>
      <c r="E424" s="427" t="s">
        <v>449</v>
      </c>
      <c r="F424" s="427">
        <v>2.4</v>
      </c>
      <c r="G424" s="427">
        <v>2.421036471546</v>
      </c>
      <c r="H424" s="426" t="s">
        <v>189</v>
      </c>
      <c r="I424" s="428">
        <v>1132350</v>
      </c>
      <c r="J424" s="428">
        <v>1125000</v>
      </c>
      <c r="K424" s="428">
        <v>1125000</v>
      </c>
      <c r="L424" s="383">
        <v>1</v>
      </c>
    </row>
    <row r="425" spans="1:12" s="381" customFormat="1" ht="15" x14ac:dyDescent="0.25">
      <c r="A425" s="382" t="s">
        <v>216</v>
      </c>
      <c r="B425" s="426" t="s">
        <v>188</v>
      </c>
      <c r="C425" s="427">
        <v>100</v>
      </c>
      <c r="D425" s="427">
        <v>2.65</v>
      </c>
      <c r="E425" s="427" t="s">
        <v>201</v>
      </c>
      <c r="F425" s="427">
        <v>2.65</v>
      </c>
      <c r="G425" s="427">
        <v>2.6673594823890001</v>
      </c>
      <c r="H425" s="426" t="s">
        <v>189</v>
      </c>
      <c r="I425" s="428">
        <v>27361725</v>
      </c>
      <c r="J425" s="428">
        <v>27000000</v>
      </c>
      <c r="K425" s="428">
        <v>27000000</v>
      </c>
      <c r="L425" s="383">
        <v>2</v>
      </c>
    </row>
    <row r="426" spans="1:12" s="381" customFormat="1" ht="15" x14ac:dyDescent="0.25">
      <c r="A426" s="382" t="s">
        <v>216</v>
      </c>
      <c r="B426" s="426" t="s">
        <v>188</v>
      </c>
      <c r="C426" s="427">
        <v>100</v>
      </c>
      <c r="D426" s="427">
        <v>2.65</v>
      </c>
      <c r="E426" s="427" t="s">
        <v>340</v>
      </c>
      <c r="F426" s="427">
        <v>2.65</v>
      </c>
      <c r="G426" s="427">
        <v>2.6666710990886999</v>
      </c>
      <c r="H426" s="426" t="s">
        <v>189</v>
      </c>
      <c r="I426" s="428">
        <v>40556500</v>
      </c>
      <c r="J426" s="428">
        <v>40000000</v>
      </c>
      <c r="K426" s="428">
        <v>40000000</v>
      </c>
      <c r="L426" s="383">
        <v>1</v>
      </c>
    </row>
    <row r="427" spans="1:12" s="381" customFormat="1" ht="15" x14ac:dyDescent="0.25">
      <c r="A427" s="382" t="s">
        <v>216</v>
      </c>
      <c r="B427" s="426" t="s">
        <v>188</v>
      </c>
      <c r="C427" s="427">
        <v>100</v>
      </c>
      <c r="D427" s="427">
        <v>3.25</v>
      </c>
      <c r="E427" s="427" t="s">
        <v>260</v>
      </c>
      <c r="F427" s="427">
        <v>3.25</v>
      </c>
      <c r="G427" s="427">
        <v>3.2494195874937</v>
      </c>
      <c r="H427" s="426" t="s">
        <v>189</v>
      </c>
      <c r="I427" s="428">
        <v>42140733.329999998</v>
      </c>
      <c r="J427" s="428">
        <v>40800000</v>
      </c>
      <c r="K427" s="428">
        <v>40800000</v>
      </c>
      <c r="L427" s="383">
        <v>5</v>
      </c>
    </row>
    <row r="428" spans="1:12" s="381" customFormat="1" ht="15" x14ac:dyDescent="0.25">
      <c r="A428" s="382" t="s">
        <v>218</v>
      </c>
      <c r="B428" s="426" t="s">
        <v>188</v>
      </c>
      <c r="C428" s="427">
        <v>100</v>
      </c>
      <c r="D428" s="427">
        <v>2.7315999999999998</v>
      </c>
      <c r="E428" s="427" t="s">
        <v>201</v>
      </c>
      <c r="F428" s="427">
        <v>2.7315999999999998</v>
      </c>
      <c r="G428" s="427">
        <v>2.750044968938</v>
      </c>
      <c r="H428" s="426" t="s">
        <v>189</v>
      </c>
      <c r="I428" s="428">
        <v>3041429.27</v>
      </c>
      <c r="J428" s="428">
        <v>3000000</v>
      </c>
      <c r="K428" s="428">
        <v>3000000</v>
      </c>
      <c r="L428" s="383">
        <v>1</v>
      </c>
    </row>
    <row r="429" spans="1:12" s="381" customFormat="1" ht="15" x14ac:dyDescent="0.25">
      <c r="A429" s="382" t="s">
        <v>218</v>
      </c>
      <c r="B429" s="426" t="s">
        <v>188</v>
      </c>
      <c r="C429" s="427">
        <v>100</v>
      </c>
      <c r="D429" s="427">
        <v>2.7378999999999998</v>
      </c>
      <c r="E429" s="427" t="s">
        <v>718</v>
      </c>
      <c r="F429" s="427">
        <v>2.7378999999999998</v>
      </c>
      <c r="G429" s="427">
        <v>2.7500425178808001</v>
      </c>
      <c r="H429" s="426" t="s">
        <v>189</v>
      </c>
      <c r="I429" s="428">
        <v>127310.1</v>
      </c>
      <c r="J429" s="428">
        <v>125000</v>
      </c>
      <c r="K429" s="428">
        <v>125000</v>
      </c>
      <c r="L429" s="383">
        <v>1</v>
      </c>
    </row>
    <row r="430" spans="1:12" s="381" customFormat="1" ht="15" x14ac:dyDescent="0.25">
      <c r="A430" s="382" t="s">
        <v>218</v>
      </c>
      <c r="B430" s="426" t="s">
        <v>188</v>
      </c>
      <c r="C430" s="427">
        <v>100.2077</v>
      </c>
      <c r="D430" s="427">
        <v>5.6</v>
      </c>
      <c r="E430" s="427" t="s">
        <v>368</v>
      </c>
      <c r="F430" s="427">
        <v>5</v>
      </c>
      <c r="G430" s="427">
        <v>5.0784500147317004</v>
      </c>
      <c r="H430" s="426" t="s">
        <v>189</v>
      </c>
      <c r="I430" s="428">
        <v>1028155.56</v>
      </c>
      <c r="J430" s="428">
        <v>1000000</v>
      </c>
      <c r="K430" s="428">
        <v>1002076.89</v>
      </c>
      <c r="L430" s="383">
        <v>1</v>
      </c>
    </row>
    <row r="431" spans="1:12" s="381" customFormat="1" ht="15" x14ac:dyDescent="0.25">
      <c r="A431" s="382" t="s">
        <v>218</v>
      </c>
      <c r="B431" s="426" t="s">
        <v>188</v>
      </c>
      <c r="C431" s="427">
        <v>101.13549999999999</v>
      </c>
      <c r="D431" s="427">
        <v>7.5</v>
      </c>
      <c r="E431" s="427" t="s">
        <v>555</v>
      </c>
      <c r="F431" s="427">
        <v>4</v>
      </c>
      <c r="G431" s="427">
        <v>4.0519809353084</v>
      </c>
      <c r="H431" s="426" t="s">
        <v>189</v>
      </c>
      <c r="I431" s="428">
        <v>1085416.67</v>
      </c>
      <c r="J431" s="428">
        <v>1000000</v>
      </c>
      <c r="K431" s="428">
        <v>1011355.02</v>
      </c>
      <c r="L431" s="383">
        <v>1</v>
      </c>
    </row>
    <row r="432" spans="1:12" s="381" customFormat="1" ht="15" x14ac:dyDescent="0.25">
      <c r="A432" s="382" t="s">
        <v>218</v>
      </c>
      <c r="B432" s="426" t="s">
        <v>188</v>
      </c>
      <c r="C432" s="427">
        <v>101.1769</v>
      </c>
      <c r="D432" s="427">
        <v>6.35</v>
      </c>
      <c r="E432" s="427" t="s">
        <v>314</v>
      </c>
      <c r="F432" s="427">
        <v>1.25</v>
      </c>
      <c r="G432" s="427">
        <v>1.2560029059988</v>
      </c>
      <c r="H432" s="426" t="s">
        <v>189</v>
      </c>
      <c r="I432" s="428">
        <v>1047801.39</v>
      </c>
      <c r="J432" s="428">
        <v>1000000</v>
      </c>
      <c r="K432" s="428">
        <v>1011769.47</v>
      </c>
      <c r="L432" s="383">
        <v>1</v>
      </c>
    </row>
    <row r="433" spans="1:12" s="381" customFormat="1" ht="15" x14ac:dyDescent="0.25">
      <c r="A433" s="382" t="s">
        <v>218</v>
      </c>
      <c r="B433" s="426" t="s">
        <v>188</v>
      </c>
      <c r="C433" s="427">
        <v>101.2324</v>
      </c>
      <c r="D433" s="427">
        <v>7.5</v>
      </c>
      <c r="E433" s="427" t="s">
        <v>705</v>
      </c>
      <c r="F433" s="427">
        <v>4</v>
      </c>
      <c r="G433" s="427">
        <v>4.0494865855689</v>
      </c>
      <c r="H433" s="426" t="s">
        <v>189</v>
      </c>
      <c r="I433" s="428">
        <v>1087708.33</v>
      </c>
      <c r="J433" s="428">
        <v>1000000</v>
      </c>
      <c r="K433" s="428">
        <v>1012323.68</v>
      </c>
      <c r="L433" s="383">
        <v>1</v>
      </c>
    </row>
    <row r="434" spans="1:12" s="381" customFormat="1" ht="15" x14ac:dyDescent="0.25">
      <c r="A434" s="382" t="s">
        <v>218</v>
      </c>
      <c r="B434" s="426" t="s">
        <v>188</v>
      </c>
      <c r="C434" s="427">
        <v>101.2942</v>
      </c>
      <c r="D434" s="427">
        <v>7.5</v>
      </c>
      <c r="E434" s="427" t="s">
        <v>719</v>
      </c>
      <c r="F434" s="427">
        <v>4</v>
      </c>
      <c r="G434" s="427">
        <v>4.0479013892847</v>
      </c>
      <c r="H434" s="426" t="s">
        <v>189</v>
      </c>
      <c r="I434" s="428">
        <v>1088958.3400000001</v>
      </c>
      <c r="J434" s="428">
        <v>1000000</v>
      </c>
      <c r="K434" s="428">
        <v>1012942.18</v>
      </c>
      <c r="L434" s="383">
        <v>2</v>
      </c>
    </row>
    <row r="435" spans="1:12" s="381" customFormat="1" ht="15.6" x14ac:dyDescent="0.3">
      <c r="A435" s="384" t="s">
        <v>194</v>
      </c>
      <c r="B435" s="429" t="s">
        <v>194</v>
      </c>
      <c r="C435" s="430" t="s">
        <v>194</v>
      </c>
      <c r="D435" s="430" t="s">
        <v>194</v>
      </c>
      <c r="E435" s="430" t="s">
        <v>194</v>
      </c>
      <c r="F435" s="430" t="s">
        <v>194</v>
      </c>
      <c r="G435" s="430" t="s">
        <v>194</v>
      </c>
      <c r="H435" s="429" t="s">
        <v>194</v>
      </c>
      <c r="I435" s="431">
        <f>SUM(I418:I434)</f>
        <v>192346691.85999998</v>
      </c>
      <c r="J435" s="431">
        <f t="shared" ref="J435:K435" si="4">SUM(J418:J434)</f>
        <v>189325000</v>
      </c>
      <c r="K435" s="431">
        <f t="shared" si="4"/>
        <v>189375467.24000001</v>
      </c>
      <c r="L435" s="385">
        <f>SUM(L418:L434)</f>
        <v>30</v>
      </c>
    </row>
    <row r="436" spans="1:12" s="381" customFormat="1" ht="15.6" x14ac:dyDescent="0.3">
      <c r="A436" s="384" t="s">
        <v>115</v>
      </c>
      <c r="B436" s="429"/>
      <c r="C436" s="430"/>
      <c r="D436" s="430"/>
      <c r="E436" s="430"/>
      <c r="F436" s="430"/>
      <c r="G436" s="430"/>
      <c r="H436" s="429"/>
      <c r="I436" s="431"/>
      <c r="J436" s="431"/>
      <c r="K436" s="431"/>
      <c r="L436" s="385"/>
    </row>
    <row r="437" spans="1:12" s="381" customFormat="1" ht="15" x14ac:dyDescent="0.25">
      <c r="A437" s="382" t="s">
        <v>219</v>
      </c>
      <c r="B437" s="426" t="s">
        <v>188</v>
      </c>
      <c r="C437" s="427">
        <v>92</v>
      </c>
      <c r="D437" s="427"/>
      <c r="E437" s="427"/>
      <c r="F437" s="427"/>
      <c r="G437" s="427"/>
      <c r="H437" s="426"/>
      <c r="I437" s="428">
        <v>140.33000000000001</v>
      </c>
      <c r="J437" s="428">
        <v>140.33000000000001</v>
      </c>
      <c r="K437" s="428">
        <v>129.1</v>
      </c>
      <c r="L437" s="383">
        <v>1</v>
      </c>
    </row>
    <row r="438" spans="1:12" s="381" customFormat="1" ht="15" x14ac:dyDescent="0.25">
      <c r="A438" s="382" t="s">
        <v>219</v>
      </c>
      <c r="B438" s="426" t="s">
        <v>188</v>
      </c>
      <c r="C438" s="427">
        <v>95</v>
      </c>
      <c r="D438" s="427"/>
      <c r="E438" s="427"/>
      <c r="F438" s="427"/>
      <c r="G438" s="427"/>
      <c r="H438" s="426"/>
      <c r="I438" s="428">
        <v>203.47</v>
      </c>
      <c r="J438" s="428">
        <v>203.47</v>
      </c>
      <c r="K438" s="428">
        <v>193.3</v>
      </c>
      <c r="L438" s="383">
        <v>1</v>
      </c>
    </row>
    <row r="439" spans="1:12" s="381" customFormat="1" ht="15" x14ac:dyDescent="0.25">
      <c r="A439" s="382" t="s">
        <v>219</v>
      </c>
      <c r="B439" s="426" t="s">
        <v>188</v>
      </c>
      <c r="C439" s="427">
        <v>96.000100000000003</v>
      </c>
      <c r="D439" s="427"/>
      <c r="E439" s="427"/>
      <c r="F439" s="427"/>
      <c r="G439" s="427"/>
      <c r="H439" s="426"/>
      <c r="I439" s="428">
        <v>241.13</v>
      </c>
      <c r="J439" s="428">
        <v>241.13</v>
      </c>
      <c r="K439" s="428">
        <v>231.49</v>
      </c>
      <c r="L439" s="383">
        <v>1</v>
      </c>
    </row>
    <row r="440" spans="1:12" s="381" customFormat="1" ht="15" x14ac:dyDescent="0.25">
      <c r="A440" s="382" t="s">
        <v>219</v>
      </c>
      <c r="B440" s="426" t="s">
        <v>188</v>
      </c>
      <c r="C440" s="427">
        <v>97</v>
      </c>
      <c r="D440" s="427"/>
      <c r="E440" s="427"/>
      <c r="F440" s="427"/>
      <c r="G440" s="427"/>
      <c r="H440" s="426"/>
      <c r="I440" s="428">
        <v>1073.76</v>
      </c>
      <c r="J440" s="428">
        <v>1073.76</v>
      </c>
      <c r="K440" s="428">
        <v>1041.55</v>
      </c>
      <c r="L440" s="383">
        <v>4</v>
      </c>
    </row>
    <row r="441" spans="1:12" s="381" customFormat="1" ht="15" x14ac:dyDescent="0.25">
      <c r="A441" s="382" t="s">
        <v>219</v>
      </c>
      <c r="B441" s="426" t="s">
        <v>188</v>
      </c>
      <c r="C441" s="427">
        <v>97.55</v>
      </c>
      <c r="D441" s="427"/>
      <c r="E441" s="427"/>
      <c r="F441" s="427"/>
      <c r="G441" s="427"/>
      <c r="H441" s="426"/>
      <c r="I441" s="428">
        <v>392.66</v>
      </c>
      <c r="J441" s="428">
        <v>392.66</v>
      </c>
      <c r="K441" s="428">
        <v>383.04</v>
      </c>
      <c r="L441" s="383">
        <v>1</v>
      </c>
    </row>
    <row r="442" spans="1:12" s="381" customFormat="1" ht="15" x14ac:dyDescent="0.25">
      <c r="A442" s="382" t="s">
        <v>219</v>
      </c>
      <c r="B442" s="426" t="s">
        <v>188</v>
      </c>
      <c r="C442" s="427">
        <v>98</v>
      </c>
      <c r="D442" s="427"/>
      <c r="E442" s="427"/>
      <c r="F442" s="427"/>
      <c r="G442" s="427"/>
      <c r="H442" s="426"/>
      <c r="I442" s="428">
        <v>2118.17</v>
      </c>
      <c r="J442" s="428">
        <v>2118.17</v>
      </c>
      <c r="K442" s="428">
        <v>2075.81</v>
      </c>
      <c r="L442" s="383">
        <v>5</v>
      </c>
    </row>
    <row r="443" spans="1:12" s="381" customFormat="1" ht="15" x14ac:dyDescent="0.25">
      <c r="A443" s="382" t="s">
        <v>219</v>
      </c>
      <c r="B443" s="426" t="s">
        <v>188</v>
      </c>
      <c r="C443" s="427">
        <v>98.5</v>
      </c>
      <c r="D443" s="427"/>
      <c r="E443" s="427"/>
      <c r="F443" s="427"/>
      <c r="G443" s="427"/>
      <c r="H443" s="426"/>
      <c r="I443" s="428">
        <v>2863.76</v>
      </c>
      <c r="J443" s="428">
        <v>2863.76</v>
      </c>
      <c r="K443" s="428">
        <v>2820.8</v>
      </c>
      <c r="L443" s="383">
        <v>7</v>
      </c>
    </row>
    <row r="444" spans="1:12" s="381" customFormat="1" ht="15" x14ac:dyDescent="0.25">
      <c r="A444" s="382" t="s">
        <v>219</v>
      </c>
      <c r="B444" s="426" t="s">
        <v>188</v>
      </c>
      <c r="C444" s="427">
        <v>98.75</v>
      </c>
      <c r="D444" s="427"/>
      <c r="E444" s="427"/>
      <c r="F444" s="427"/>
      <c r="G444" s="427"/>
      <c r="H444" s="426"/>
      <c r="I444" s="428">
        <v>3340.67</v>
      </c>
      <c r="J444" s="428">
        <v>3340.67</v>
      </c>
      <c r="K444" s="428">
        <v>3298.91</v>
      </c>
      <c r="L444" s="383">
        <v>7</v>
      </c>
    </row>
    <row r="445" spans="1:12" s="381" customFormat="1" ht="15" x14ac:dyDescent="0.25">
      <c r="A445" s="382" t="s">
        <v>219</v>
      </c>
      <c r="B445" s="426" t="s">
        <v>188</v>
      </c>
      <c r="C445" s="427">
        <v>99</v>
      </c>
      <c r="D445" s="427"/>
      <c r="E445" s="427"/>
      <c r="F445" s="427"/>
      <c r="G445" s="427"/>
      <c r="H445" s="426"/>
      <c r="I445" s="428">
        <v>12376.19</v>
      </c>
      <c r="J445" s="428">
        <v>12376.19</v>
      </c>
      <c r="K445" s="428">
        <v>12252.42</v>
      </c>
      <c r="L445" s="383">
        <v>17</v>
      </c>
    </row>
    <row r="446" spans="1:12" s="381" customFormat="1" ht="15" x14ac:dyDescent="0.25">
      <c r="A446" s="382" t="s">
        <v>219</v>
      </c>
      <c r="B446" s="426" t="s">
        <v>188</v>
      </c>
      <c r="C446" s="427">
        <v>99.05</v>
      </c>
      <c r="D446" s="427"/>
      <c r="E446" s="427"/>
      <c r="F446" s="427"/>
      <c r="G446" s="427"/>
      <c r="H446" s="426"/>
      <c r="I446" s="428">
        <v>1449.85</v>
      </c>
      <c r="J446" s="428">
        <v>1449.85</v>
      </c>
      <c r="K446" s="428">
        <v>1436.07</v>
      </c>
      <c r="L446" s="383">
        <v>2</v>
      </c>
    </row>
    <row r="447" spans="1:12" s="381" customFormat="1" ht="15" x14ac:dyDescent="0.25">
      <c r="A447" s="382" t="s">
        <v>219</v>
      </c>
      <c r="B447" s="426" t="s">
        <v>188</v>
      </c>
      <c r="C447" s="427">
        <v>99.1</v>
      </c>
      <c r="D447" s="427"/>
      <c r="E447" s="427"/>
      <c r="F447" s="427"/>
      <c r="G447" s="427"/>
      <c r="H447" s="426"/>
      <c r="I447" s="428">
        <v>7518.13</v>
      </c>
      <c r="J447" s="428">
        <v>7518.13</v>
      </c>
      <c r="K447" s="428">
        <v>7450.47</v>
      </c>
      <c r="L447" s="383">
        <v>7</v>
      </c>
    </row>
    <row r="448" spans="1:12" s="381" customFormat="1" ht="15" x14ac:dyDescent="0.25">
      <c r="A448" s="382" t="s">
        <v>219</v>
      </c>
      <c r="B448" s="426" t="s">
        <v>188</v>
      </c>
      <c r="C448" s="427">
        <v>99.15</v>
      </c>
      <c r="D448" s="427"/>
      <c r="E448" s="427"/>
      <c r="F448" s="427"/>
      <c r="G448" s="427"/>
      <c r="H448" s="426"/>
      <c r="I448" s="428">
        <v>2944.52</v>
      </c>
      <c r="J448" s="428">
        <v>2944.52</v>
      </c>
      <c r="K448" s="428">
        <v>2919.49</v>
      </c>
      <c r="L448" s="383">
        <v>2</v>
      </c>
    </row>
    <row r="449" spans="1:12" s="381" customFormat="1" ht="15" x14ac:dyDescent="0.25">
      <c r="A449" s="382" t="s">
        <v>219</v>
      </c>
      <c r="B449" s="426" t="s">
        <v>188</v>
      </c>
      <c r="C449" s="427">
        <v>99.2</v>
      </c>
      <c r="D449" s="427"/>
      <c r="E449" s="427"/>
      <c r="F449" s="427"/>
      <c r="G449" s="427"/>
      <c r="H449" s="426"/>
      <c r="I449" s="428">
        <v>19861.759999999998</v>
      </c>
      <c r="J449" s="428">
        <v>19861.759999999998</v>
      </c>
      <c r="K449" s="428">
        <v>19702.849999999999</v>
      </c>
      <c r="L449" s="383">
        <v>12</v>
      </c>
    </row>
    <row r="450" spans="1:12" s="381" customFormat="1" ht="15" x14ac:dyDescent="0.25">
      <c r="A450" s="382" t="s">
        <v>219</v>
      </c>
      <c r="B450" s="426" t="s">
        <v>188</v>
      </c>
      <c r="C450" s="427">
        <v>99.25</v>
      </c>
      <c r="D450" s="427"/>
      <c r="E450" s="427"/>
      <c r="F450" s="427"/>
      <c r="G450" s="427"/>
      <c r="H450" s="426"/>
      <c r="I450" s="428">
        <v>18742.169999999998</v>
      </c>
      <c r="J450" s="428">
        <v>18742.169999999998</v>
      </c>
      <c r="K450" s="428">
        <v>18601.61</v>
      </c>
      <c r="L450" s="383">
        <v>12</v>
      </c>
    </row>
    <row r="451" spans="1:12" s="381" customFormat="1" ht="15" x14ac:dyDescent="0.25">
      <c r="A451" s="382" t="s">
        <v>219</v>
      </c>
      <c r="B451" s="426" t="s">
        <v>188</v>
      </c>
      <c r="C451" s="427">
        <v>99.3</v>
      </c>
      <c r="D451" s="427"/>
      <c r="E451" s="427"/>
      <c r="F451" s="427"/>
      <c r="G451" s="427"/>
      <c r="H451" s="426"/>
      <c r="I451" s="428">
        <v>33471.769999999997</v>
      </c>
      <c r="J451" s="428">
        <v>33471.769999999997</v>
      </c>
      <c r="K451" s="428">
        <v>33237.47</v>
      </c>
      <c r="L451" s="383">
        <v>17</v>
      </c>
    </row>
    <row r="452" spans="1:12" s="381" customFormat="1" ht="15" x14ac:dyDescent="0.25">
      <c r="A452" s="382" t="s">
        <v>219</v>
      </c>
      <c r="B452" s="426" t="s">
        <v>188</v>
      </c>
      <c r="C452" s="427">
        <v>99.35</v>
      </c>
      <c r="D452" s="427"/>
      <c r="E452" s="427"/>
      <c r="F452" s="427"/>
      <c r="G452" s="427"/>
      <c r="H452" s="426"/>
      <c r="I452" s="428">
        <v>26286.2</v>
      </c>
      <c r="J452" s="428">
        <v>26286.2</v>
      </c>
      <c r="K452" s="428">
        <v>26115.34</v>
      </c>
      <c r="L452" s="383">
        <v>10</v>
      </c>
    </row>
    <row r="453" spans="1:12" s="381" customFormat="1" ht="15" x14ac:dyDescent="0.25">
      <c r="A453" s="382" t="s">
        <v>219</v>
      </c>
      <c r="B453" s="426" t="s">
        <v>188</v>
      </c>
      <c r="C453" s="427">
        <v>99.350499999999997</v>
      </c>
      <c r="D453" s="427"/>
      <c r="E453" s="427"/>
      <c r="F453" s="427"/>
      <c r="G453" s="427"/>
      <c r="H453" s="426"/>
      <c r="I453" s="428">
        <v>2818.55</v>
      </c>
      <c r="J453" s="428">
        <v>2818.55</v>
      </c>
      <c r="K453" s="428">
        <v>2800.24</v>
      </c>
      <c r="L453" s="383">
        <v>1</v>
      </c>
    </row>
    <row r="454" spans="1:12" s="381" customFormat="1" ht="15" x14ac:dyDescent="0.25">
      <c r="A454" s="382" t="s">
        <v>219</v>
      </c>
      <c r="B454" s="426" t="s">
        <v>188</v>
      </c>
      <c r="C454" s="427">
        <v>99.36</v>
      </c>
      <c r="D454" s="427"/>
      <c r="E454" s="427"/>
      <c r="F454" s="427"/>
      <c r="G454" s="427"/>
      <c r="H454" s="426"/>
      <c r="I454" s="428">
        <v>1561.99</v>
      </c>
      <c r="J454" s="428">
        <v>1561.99</v>
      </c>
      <c r="K454" s="428">
        <v>1551.99</v>
      </c>
      <c r="L454" s="383">
        <v>1</v>
      </c>
    </row>
    <row r="455" spans="1:12" s="381" customFormat="1" ht="15" x14ac:dyDescent="0.25">
      <c r="A455" s="382" t="s">
        <v>219</v>
      </c>
      <c r="B455" s="426" t="s">
        <v>188</v>
      </c>
      <c r="C455" s="427">
        <v>99.37</v>
      </c>
      <c r="D455" s="427"/>
      <c r="E455" s="427"/>
      <c r="F455" s="427"/>
      <c r="G455" s="427"/>
      <c r="H455" s="426"/>
      <c r="I455" s="428">
        <v>3477.29</v>
      </c>
      <c r="J455" s="428">
        <v>3477.29</v>
      </c>
      <c r="K455" s="428">
        <v>3455.38</v>
      </c>
      <c r="L455" s="383">
        <v>1</v>
      </c>
    </row>
    <row r="456" spans="1:12" s="381" customFormat="1" ht="15" x14ac:dyDescent="0.25">
      <c r="A456" s="382" t="s">
        <v>219</v>
      </c>
      <c r="B456" s="426" t="s">
        <v>188</v>
      </c>
      <c r="C456" s="427">
        <v>99.38</v>
      </c>
      <c r="D456" s="427"/>
      <c r="E456" s="427"/>
      <c r="F456" s="427"/>
      <c r="G456" s="427"/>
      <c r="H456" s="426"/>
      <c r="I456" s="428">
        <v>2444.33</v>
      </c>
      <c r="J456" s="428">
        <v>2444.33</v>
      </c>
      <c r="K456" s="428">
        <v>2429.1799999999998</v>
      </c>
      <c r="L456" s="383">
        <v>1</v>
      </c>
    </row>
    <row r="457" spans="1:12" s="381" customFormat="1" ht="15" x14ac:dyDescent="0.25">
      <c r="A457" s="382" t="s">
        <v>219</v>
      </c>
      <c r="B457" s="426" t="s">
        <v>188</v>
      </c>
      <c r="C457" s="427">
        <v>99.4</v>
      </c>
      <c r="D457" s="427"/>
      <c r="E457" s="427"/>
      <c r="F457" s="427"/>
      <c r="G457" s="427"/>
      <c r="H457" s="426"/>
      <c r="I457" s="428">
        <v>66674.17</v>
      </c>
      <c r="J457" s="428">
        <v>66674.17</v>
      </c>
      <c r="K457" s="428">
        <v>66274.12</v>
      </c>
      <c r="L457" s="383">
        <v>17</v>
      </c>
    </row>
    <row r="458" spans="1:12" s="381" customFormat="1" ht="15" x14ac:dyDescent="0.25">
      <c r="A458" s="382" t="s">
        <v>219</v>
      </c>
      <c r="B458" s="426" t="s">
        <v>188</v>
      </c>
      <c r="C458" s="427">
        <v>99.41</v>
      </c>
      <c r="D458" s="427"/>
      <c r="E458" s="427"/>
      <c r="F458" s="427"/>
      <c r="G458" s="427"/>
      <c r="H458" s="426"/>
      <c r="I458" s="428">
        <v>1609.39</v>
      </c>
      <c r="J458" s="428">
        <v>1609.39</v>
      </c>
      <c r="K458" s="428">
        <v>1599.89</v>
      </c>
      <c r="L458" s="383">
        <v>1</v>
      </c>
    </row>
    <row r="459" spans="1:12" s="381" customFormat="1" ht="15" x14ac:dyDescent="0.25">
      <c r="A459" s="382" t="s">
        <v>219</v>
      </c>
      <c r="B459" s="426" t="s">
        <v>188</v>
      </c>
      <c r="C459" s="427">
        <v>99.44</v>
      </c>
      <c r="D459" s="427"/>
      <c r="E459" s="427"/>
      <c r="F459" s="427"/>
      <c r="G459" s="427"/>
      <c r="H459" s="426"/>
      <c r="I459" s="428">
        <v>2267.4499999999998</v>
      </c>
      <c r="J459" s="428">
        <v>2267.4499999999998</v>
      </c>
      <c r="K459" s="428">
        <v>2254.75</v>
      </c>
      <c r="L459" s="383">
        <v>1</v>
      </c>
    </row>
    <row r="460" spans="1:12" s="381" customFormat="1" ht="15" x14ac:dyDescent="0.25">
      <c r="A460" s="382" t="s">
        <v>219</v>
      </c>
      <c r="B460" s="426" t="s">
        <v>188</v>
      </c>
      <c r="C460" s="427">
        <v>99.45</v>
      </c>
      <c r="D460" s="427"/>
      <c r="E460" s="427"/>
      <c r="F460" s="427"/>
      <c r="G460" s="427"/>
      <c r="H460" s="426"/>
      <c r="I460" s="428">
        <v>50551.45</v>
      </c>
      <c r="J460" s="428">
        <v>50551.45</v>
      </c>
      <c r="K460" s="428">
        <v>50273.42</v>
      </c>
      <c r="L460" s="383">
        <v>11</v>
      </c>
    </row>
    <row r="461" spans="1:12" s="381" customFormat="1" ht="15" x14ac:dyDescent="0.25">
      <c r="A461" s="382" t="s">
        <v>219</v>
      </c>
      <c r="B461" s="426" t="s">
        <v>188</v>
      </c>
      <c r="C461" s="427">
        <v>99.5</v>
      </c>
      <c r="D461" s="427"/>
      <c r="E461" s="427"/>
      <c r="F461" s="427"/>
      <c r="G461" s="427"/>
      <c r="H461" s="426"/>
      <c r="I461" s="428">
        <v>156180.04</v>
      </c>
      <c r="J461" s="428">
        <v>156180.04</v>
      </c>
      <c r="K461" s="428">
        <v>155399.14000000001</v>
      </c>
      <c r="L461" s="383">
        <v>18</v>
      </c>
    </row>
    <row r="462" spans="1:12" s="381" customFormat="1" ht="15" x14ac:dyDescent="0.25">
      <c r="A462" s="382" t="s">
        <v>219</v>
      </c>
      <c r="B462" s="426" t="s">
        <v>188</v>
      </c>
      <c r="C462" s="427">
        <v>99.52</v>
      </c>
      <c r="D462" s="427"/>
      <c r="E462" s="427"/>
      <c r="F462" s="427"/>
      <c r="G462" s="427"/>
      <c r="H462" s="426"/>
      <c r="I462" s="428">
        <v>7619.63</v>
      </c>
      <c r="J462" s="428">
        <v>7619.63</v>
      </c>
      <c r="K462" s="428">
        <v>7583.06</v>
      </c>
      <c r="L462" s="383">
        <v>1</v>
      </c>
    </row>
    <row r="463" spans="1:12" s="381" customFormat="1" ht="15" x14ac:dyDescent="0.25">
      <c r="A463" s="382" t="s">
        <v>219</v>
      </c>
      <c r="B463" s="426" t="s">
        <v>188</v>
      </c>
      <c r="C463" s="427">
        <v>99.55</v>
      </c>
      <c r="D463" s="427"/>
      <c r="E463" s="427"/>
      <c r="F463" s="427"/>
      <c r="G463" s="427"/>
      <c r="H463" s="426"/>
      <c r="I463" s="428">
        <v>121037.3</v>
      </c>
      <c r="J463" s="428">
        <v>121037.3</v>
      </c>
      <c r="K463" s="428">
        <v>120492.63</v>
      </c>
      <c r="L463" s="383">
        <v>9</v>
      </c>
    </row>
    <row r="464" spans="1:12" s="381" customFormat="1" ht="15" x14ac:dyDescent="0.25">
      <c r="A464" s="382" t="s">
        <v>219</v>
      </c>
      <c r="B464" s="426" t="s">
        <v>188</v>
      </c>
      <c r="C464" s="427">
        <v>99.56</v>
      </c>
      <c r="D464" s="427"/>
      <c r="E464" s="427"/>
      <c r="F464" s="427"/>
      <c r="G464" s="427"/>
      <c r="H464" s="426"/>
      <c r="I464" s="428">
        <v>10000</v>
      </c>
      <c r="J464" s="428">
        <v>10000</v>
      </c>
      <c r="K464" s="428">
        <v>9956</v>
      </c>
      <c r="L464" s="383">
        <v>1</v>
      </c>
    </row>
    <row r="465" spans="1:12" s="381" customFormat="1" ht="15" x14ac:dyDescent="0.25">
      <c r="A465" s="382" t="s">
        <v>219</v>
      </c>
      <c r="B465" s="426" t="s">
        <v>188</v>
      </c>
      <c r="C465" s="427">
        <v>99.57</v>
      </c>
      <c r="D465" s="427"/>
      <c r="E465" s="427"/>
      <c r="F465" s="427"/>
      <c r="G465" s="427"/>
      <c r="H465" s="426"/>
      <c r="I465" s="428">
        <v>24186.33</v>
      </c>
      <c r="J465" s="428">
        <v>24186.33</v>
      </c>
      <c r="K465" s="428">
        <v>24082.33</v>
      </c>
      <c r="L465" s="383">
        <v>1</v>
      </c>
    </row>
    <row r="466" spans="1:12" s="381" customFormat="1" ht="15" x14ac:dyDescent="0.25">
      <c r="A466" s="382" t="s">
        <v>219</v>
      </c>
      <c r="B466" s="426" t="s">
        <v>188</v>
      </c>
      <c r="C466" s="427">
        <v>99.6</v>
      </c>
      <c r="D466" s="427"/>
      <c r="E466" s="427"/>
      <c r="F466" s="427"/>
      <c r="G466" s="427"/>
      <c r="H466" s="426"/>
      <c r="I466" s="428">
        <v>381827.21</v>
      </c>
      <c r="J466" s="428">
        <v>381827.21</v>
      </c>
      <c r="K466" s="428">
        <v>380299.9</v>
      </c>
      <c r="L466" s="383">
        <v>17</v>
      </c>
    </row>
    <row r="467" spans="1:12" s="381" customFormat="1" ht="15" x14ac:dyDescent="0.25">
      <c r="A467" s="382" t="s">
        <v>219</v>
      </c>
      <c r="B467" s="426" t="s">
        <v>188</v>
      </c>
      <c r="C467" s="427">
        <v>99.62</v>
      </c>
      <c r="D467" s="427"/>
      <c r="E467" s="427"/>
      <c r="F467" s="427"/>
      <c r="G467" s="427"/>
      <c r="H467" s="426"/>
      <c r="I467" s="428">
        <v>77580.19</v>
      </c>
      <c r="J467" s="428">
        <v>77580.19</v>
      </c>
      <c r="K467" s="428">
        <v>77285.38</v>
      </c>
      <c r="L467" s="383">
        <v>2</v>
      </c>
    </row>
    <row r="468" spans="1:12" s="381" customFormat="1" ht="15" x14ac:dyDescent="0.25">
      <c r="A468" s="382" t="s">
        <v>219</v>
      </c>
      <c r="B468" s="426" t="s">
        <v>188</v>
      </c>
      <c r="C468" s="427">
        <v>99.640100000000004</v>
      </c>
      <c r="D468" s="427"/>
      <c r="E468" s="427"/>
      <c r="F468" s="427"/>
      <c r="G468" s="427"/>
      <c r="H468" s="426"/>
      <c r="I468" s="428">
        <v>65670.399999999994</v>
      </c>
      <c r="J468" s="428">
        <v>65670.399999999994</v>
      </c>
      <c r="K468" s="428">
        <v>65434.05</v>
      </c>
      <c r="L468" s="383">
        <v>1</v>
      </c>
    </row>
    <row r="469" spans="1:12" s="381" customFormat="1" ht="15" x14ac:dyDescent="0.25">
      <c r="A469" s="382" t="s">
        <v>219</v>
      </c>
      <c r="B469" s="426" t="s">
        <v>188</v>
      </c>
      <c r="C469" s="427">
        <v>99.65</v>
      </c>
      <c r="D469" s="427"/>
      <c r="E469" s="427"/>
      <c r="F469" s="427"/>
      <c r="G469" s="427"/>
      <c r="H469" s="426"/>
      <c r="I469" s="428">
        <v>984214.42</v>
      </c>
      <c r="J469" s="428">
        <v>984214.42</v>
      </c>
      <c r="K469" s="428">
        <v>980769.68</v>
      </c>
      <c r="L469" s="383">
        <v>30</v>
      </c>
    </row>
    <row r="470" spans="1:12" s="381" customFormat="1" ht="15" x14ac:dyDescent="0.25">
      <c r="A470" s="382" t="s">
        <v>219</v>
      </c>
      <c r="B470" s="426" t="s">
        <v>188</v>
      </c>
      <c r="C470" s="427">
        <v>99.66</v>
      </c>
      <c r="D470" s="427"/>
      <c r="E470" s="427"/>
      <c r="F470" s="427"/>
      <c r="G470" s="427"/>
      <c r="H470" s="426"/>
      <c r="I470" s="428">
        <v>68408.990000000005</v>
      </c>
      <c r="J470" s="428">
        <v>68408.990000000005</v>
      </c>
      <c r="K470" s="428">
        <v>68176.399999999994</v>
      </c>
      <c r="L470" s="383">
        <v>2</v>
      </c>
    </row>
    <row r="471" spans="1:12" s="381" customFormat="1" ht="15" x14ac:dyDescent="0.25">
      <c r="A471" s="382" t="s">
        <v>219</v>
      </c>
      <c r="B471" s="426" t="s">
        <v>188</v>
      </c>
      <c r="C471" s="427">
        <v>99.67</v>
      </c>
      <c r="D471" s="427"/>
      <c r="E471" s="427"/>
      <c r="F471" s="427"/>
      <c r="G471" s="427"/>
      <c r="H471" s="426"/>
      <c r="I471" s="428">
        <v>35617.03</v>
      </c>
      <c r="J471" s="428">
        <v>35617.03</v>
      </c>
      <c r="K471" s="428">
        <v>35499.49</v>
      </c>
      <c r="L471" s="383">
        <v>1</v>
      </c>
    </row>
    <row r="472" spans="1:12" s="381" customFormat="1" ht="15" x14ac:dyDescent="0.25">
      <c r="A472" s="382" t="s">
        <v>219</v>
      </c>
      <c r="B472" s="426" t="s">
        <v>188</v>
      </c>
      <c r="C472" s="427">
        <v>99.68</v>
      </c>
      <c r="D472" s="427"/>
      <c r="E472" s="427"/>
      <c r="F472" s="427"/>
      <c r="G472" s="427"/>
      <c r="H472" s="426"/>
      <c r="I472" s="428">
        <v>68611.97</v>
      </c>
      <c r="J472" s="428">
        <v>68611.97</v>
      </c>
      <c r="K472" s="428">
        <v>68392.41</v>
      </c>
      <c r="L472" s="383">
        <v>1</v>
      </c>
    </row>
    <row r="473" spans="1:12" s="381" customFormat="1" ht="15" x14ac:dyDescent="0.25">
      <c r="A473" s="382" t="s">
        <v>219</v>
      </c>
      <c r="B473" s="426" t="s">
        <v>188</v>
      </c>
      <c r="C473" s="427">
        <v>99.685000000000002</v>
      </c>
      <c r="D473" s="427"/>
      <c r="E473" s="427"/>
      <c r="F473" s="427"/>
      <c r="G473" s="427"/>
      <c r="H473" s="426"/>
      <c r="I473" s="428">
        <v>11061.87</v>
      </c>
      <c r="J473" s="428">
        <v>11061.87</v>
      </c>
      <c r="K473" s="428">
        <v>11027.03</v>
      </c>
      <c r="L473" s="383">
        <v>1</v>
      </c>
    </row>
    <row r="474" spans="1:12" s="381" customFormat="1" ht="15" x14ac:dyDescent="0.25">
      <c r="A474" s="382" t="s">
        <v>219</v>
      </c>
      <c r="B474" s="426" t="s">
        <v>188</v>
      </c>
      <c r="C474" s="427">
        <v>99.69</v>
      </c>
      <c r="D474" s="427"/>
      <c r="E474" s="427"/>
      <c r="F474" s="427"/>
      <c r="G474" s="427"/>
      <c r="H474" s="426"/>
      <c r="I474" s="428">
        <v>293540.23</v>
      </c>
      <c r="J474" s="428">
        <v>293540.23</v>
      </c>
      <c r="K474" s="428">
        <v>292630.26</v>
      </c>
      <c r="L474" s="383">
        <v>3</v>
      </c>
    </row>
    <row r="475" spans="1:12" s="381" customFormat="1" ht="15" x14ac:dyDescent="0.25">
      <c r="A475" s="382" t="s">
        <v>219</v>
      </c>
      <c r="B475" s="426" t="s">
        <v>188</v>
      </c>
      <c r="C475" s="427">
        <v>99.7</v>
      </c>
      <c r="D475" s="427"/>
      <c r="E475" s="427"/>
      <c r="F475" s="427"/>
      <c r="G475" s="427"/>
      <c r="H475" s="426"/>
      <c r="I475" s="428">
        <v>509910.11</v>
      </c>
      <c r="J475" s="428">
        <v>509910.11</v>
      </c>
      <c r="K475" s="428">
        <v>508380.39</v>
      </c>
      <c r="L475" s="383">
        <v>11</v>
      </c>
    </row>
    <row r="476" spans="1:12" s="381" customFormat="1" ht="15" x14ac:dyDescent="0.25">
      <c r="A476" s="382" t="s">
        <v>219</v>
      </c>
      <c r="B476" s="426" t="s">
        <v>188</v>
      </c>
      <c r="C476" s="427">
        <v>99.71</v>
      </c>
      <c r="D476" s="427"/>
      <c r="E476" s="427"/>
      <c r="F476" s="427"/>
      <c r="G476" s="427"/>
      <c r="H476" s="426"/>
      <c r="I476" s="428">
        <v>7729.75</v>
      </c>
      <c r="J476" s="428">
        <v>7729.75</v>
      </c>
      <c r="K476" s="428">
        <v>7707.33</v>
      </c>
      <c r="L476" s="383">
        <v>1</v>
      </c>
    </row>
    <row r="477" spans="1:12" s="381" customFormat="1" ht="15" x14ac:dyDescent="0.25">
      <c r="A477" s="382" t="s">
        <v>219</v>
      </c>
      <c r="B477" s="426" t="s">
        <v>188</v>
      </c>
      <c r="C477" s="427">
        <v>99.72</v>
      </c>
      <c r="D477" s="427"/>
      <c r="E477" s="427"/>
      <c r="F477" s="427"/>
      <c r="G477" s="427"/>
      <c r="H477" s="426"/>
      <c r="I477" s="428">
        <v>587702.53</v>
      </c>
      <c r="J477" s="428">
        <v>587702.53</v>
      </c>
      <c r="K477" s="428">
        <v>586056.97</v>
      </c>
      <c r="L477" s="383">
        <v>9</v>
      </c>
    </row>
    <row r="478" spans="1:12" s="381" customFormat="1" ht="15" x14ac:dyDescent="0.25">
      <c r="A478" s="382" t="s">
        <v>219</v>
      </c>
      <c r="B478" s="426" t="s">
        <v>188</v>
      </c>
      <c r="C478" s="427">
        <v>99.724999999999994</v>
      </c>
      <c r="D478" s="427"/>
      <c r="E478" s="427"/>
      <c r="F478" s="427"/>
      <c r="G478" s="427"/>
      <c r="H478" s="426"/>
      <c r="I478" s="428">
        <v>36586.589999999997</v>
      </c>
      <c r="J478" s="428">
        <v>36586.589999999997</v>
      </c>
      <c r="K478" s="428">
        <v>36485.980000000003</v>
      </c>
      <c r="L478" s="383">
        <v>1</v>
      </c>
    </row>
    <row r="479" spans="1:12" s="381" customFormat="1" ht="15" x14ac:dyDescent="0.25">
      <c r="A479" s="382" t="s">
        <v>219</v>
      </c>
      <c r="B479" s="426" t="s">
        <v>188</v>
      </c>
      <c r="C479" s="427">
        <v>99.74</v>
      </c>
      <c r="D479" s="427"/>
      <c r="E479" s="427"/>
      <c r="F479" s="427"/>
      <c r="G479" s="427"/>
      <c r="H479" s="426"/>
      <c r="I479" s="428">
        <v>80000</v>
      </c>
      <c r="J479" s="428">
        <v>80000</v>
      </c>
      <c r="K479" s="428">
        <v>79792</v>
      </c>
      <c r="L479" s="383">
        <v>1</v>
      </c>
    </row>
    <row r="480" spans="1:12" s="381" customFormat="1" ht="15" x14ac:dyDescent="0.25">
      <c r="A480" s="382" t="s">
        <v>219</v>
      </c>
      <c r="B480" s="426" t="s">
        <v>188</v>
      </c>
      <c r="C480" s="427">
        <v>99.75</v>
      </c>
      <c r="D480" s="427"/>
      <c r="E480" s="427"/>
      <c r="F480" s="427"/>
      <c r="G480" s="427"/>
      <c r="H480" s="426"/>
      <c r="I480" s="428">
        <v>552100.15</v>
      </c>
      <c r="J480" s="428">
        <v>552100.15</v>
      </c>
      <c r="K480" s="428">
        <v>550719.9</v>
      </c>
      <c r="L480" s="383">
        <v>6</v>
      </c>
    </row>
    <row r="481" spans="1:12" s="381" customFormat="1" ht="15" x14ac:dyDescent="0.25">
      <c r="A481" s="382" t="s">
        <v>219</v>
      </c>
      <c r="B481" s="426" t="s">
        <v>188</v>
      </c>
      <c r="C481" s="427">
        <v>99.76</v>
      </c>
      <c r="D481" s="427"/>
      <c r="E481" s="427"/>
      <c r="F481" s="427"/>
      <c r="G481" s="427"/>
      <c r="H481" s="426"/>
      <c r="I481" s="428">
        <v>328535.02</v>
      </c>
      <c r="J481" s="428">
        <v>328535.02</v>
      </c>
      <c r="K481" s="428">
        <v>327746.53999999998</v>
      </c>
      <c r="L481" s="383">
        <v>3</v>
      </c>
    </row>
    <row r="482" spans="1:12" s="381" customFormat="1" ht="15" x14ac:dyDescent="0.25">
      <c r="A482" s="382" t="s">
        <v>219</v>
      </c>
      <c r="B482" s="426" t="s">
        <v>188</v>
      </c>
      <c r="C482" s="427">
        <v>99.760099999999994</v>
      </c>
      <c r="D482" s="427"/>
      <c r="E482" s="427"/>
      <c r="F482" s="427"/>
      <c r="G482" s="427"/>
      <c r="H482" s="426"/>
      <c r="I482" s="428">
        <v>26073.88</v>
      </c>
      <c r="J482" s="428">
        <v>26073.88</v>
      </c>
      <c r="K482" s="428">
        <v>26011.33</v>
      </c>
      <c r="L482" s="383">
        <v>2</v>
      </c>
    </row>
    <row r="483" spans="1:12" s="381" customFormat="1" ht="15" x14ac:dyDescent="0.25">
      <c r="A483" s="382" t="s">
        <v>219</v>
      </c>
      <c r="B483" s="426" t="s">
        <v>188</v>
      </c>
      <c r="C483" s="427">
        <v>99.760900000000007</v>
      </c>
      <c r="D483" s="427"/>
      <c r="E483" s="427"/>
      <c r="F483" s="427"/>
      <c r="G483" s="427"/>
      <c r="H483" s="426"/>
      <c r="I483" s="428">
        <v>7770.25</v>
      </c>
      <c r="J483" s="428">
        <v>7770.25</v>
      </c>
      <c r="K483" s="428">
        <v>7751.67</v>
      </c>
      <c r="L483" s="383">
        <v>1</v>
      </c>
    </row>
    <row r="484" spans="1:12" s="381" customFormat="1" ht="15" x14ac:dyDescent="0.25">
      <c r="A484" s="382" t="s">
        <v>219</v>
      </c>
      <c r="B484" s="426" t="s">
        <v>188</v>
      </c>
      <c r="C484" s="427">
        <v>99.77</v>
      </c>
      <c r="D484" s="427"/>
      <c r="E484" s="427"/>
      <c r="F484" s="427"/>
      <c r="G484" s="427"/>
      <c r="H484" s="426"/>
      <c r="I484" s="428">
        <v>828013.39</v>
      </c>
      <c r="J484" s="428">
        <v>828013.39</v>
      </c>
      <c r="K484" s="428">
        <v>826108.96</v>
      </c>
      <c r="L484" s="383">
        <v>3</v>
      </c>
    </row>
    <row r="485" spans="1:12" s="381" customFormat="1" ht="15" x14ac:dyDescent="0.25">
      <c r="A485" s="382" t="s">
        <v>219</v>
      </c>
      <c r="B485" s="426" t="s">
        <v>188</v>
      </c>
      <c r="C485" s="427">
        <v>99.770099999999999</v>
      </c>
      <c r="D485" s="427"/>
      <c r="E485" s="427"/>
      <c r="F485" s="427"/>
      <c r="G485" s="427"/>
      <c r="H485" s="426"/>
      <c r="I485" s="428">
        <v>51126.13</v>
      </c>
      <c r="J485" s="428">
        <v>51126.13</v>
      </c>
      <c r="K485" s="428">
        <v>51008.59</v>
      </c>
      <c r="L485" s="383">
        <v>1</v>
      </c>
    </row>
    <row r="486" spans="1:12" s="381" customFormat="1" ht="15" x14ac:dyDescent="0.25">
      <c r="A486" s="382" t="s">
        <v>219</v>
      </c>
      <c r="B486" s="426" t="s">
        <v>188</v>
      </c>
      <c r="C486" s="427">
        <v>99.78</v>
      </c>
      <c r="D486" s="427"/>
      <c r="E486" s="427"/>
      <c r="F486" s="427"/>
      <c r="G486" s="427"/>
      <c r="H486" s="426"/>
      <c r="I486" s="428">
        <v>1171127.8600000001</v>
      </c>
      <c r="J486" s="428">
        <v>1171127.8600000001</v>
      </c>
      <c r="K486" s="428">
        <v>1168551.3799999999</v>
      </c>
      <c r="L486" s="383">
        <v>7</v>
      </c>
    </row>
    <row r="487" spans="1:12" s="381" customFormat="1" ht="15" x14ac:dyDescent="0.25">
      <c r="A487" s="382" t="s">
        <v>219</v>
      </c>
      <c r="B487" s="426" t="s">
        <v>188</v>
      </c>
      <c r="C487" s="427">
        <v>99.784999999999997</v>
      </c>
      <c r="D487" s="427"/>
      <c r="E487" s="427"/>
      <c r="F487" s="427"/>
      <c r="G487" s="427"/>
      <c r="H487" s="426"/>
      <c r="I487" s="428">
        <v>276597.65000000002</v>
      </c>
      <c r="J487" s="428">
        <v>276597.65000000002</v>
      </c>
      <c r="K487" s="428">
        <v>276002.96999999997</v>
      </c>
      <c r="L487" s="383">
        <v>2</v>
      </c>
    </row>
    <row r="488" spans="1:12" s="381" customFormat="1" ht="15" x14ac:dyDescent="0.25">
      <c r="A488" s="382" t="s">
        <v>219</v>
      </c>
      <c r="B488" s="426" t="s">
        <v>188</v>
      </c>
      <c r="C488" s="427">
        <v>99.79</v>
      </c>
      <c r="D488" s="427"/>
      <c r="E488" s="427"/>
      <c r="F488" s="427"/>
      <c r="G488" s="427"/>
      <c r="H488" s="426"/>
      <c r="I488" s="428">
        <v>1140889.8600000001</v>
      </c>
      <c r="J488" s="428">
        <v>1140889.8600000001</v>
      </c>
      <c r="K488" s="428">
        <v>1138493.99</v>
      </c>
      <c r="L488" s="383">
        <v>4</v>
      </c>
    </row>
    <row r="489" spans="1:12" s="381" customFormat="1" ht="15" x14ac:dyDescent="0.25">
      <c r="A489" s="382" t="s">
        <v>219</v>
      </c>
      <c r="B489" s="426" t="s">
        <v>188</v>
      </c>
      <c r="C489" s="427">
        <v>99.8</v>
      </c>
      <c r="D489" s="427"/>
      <c r="E489" s="427"/>
      <c r="F489" s="427"/>
      <c r="G489" s="427"/>
      <c r="H489" s="426"/>
      <c r="I489" s="428">
        <v>3635724.86</v>
      </c>
      <c r="J489" s="428">
        <v>3635724.86</v>
      </c>
      <c r="K489" s="428">
        <v>3628453.42</v>
      </c>
      <c r="L489" s="383">
        <v>17</v>
      </c>
    </row>
    <row r="490" spans="1:12" s="381" customFormat="1" ht="15" x14ac:dyDescent="0.25">
      <c r="A490" s="382" t="s">
        <v>219</v>
      </c>
      <c r="B490" s="426" t="s">
        <v>188</v>
      </c>
      <c r="C490" s="427">
        <v>99.8001</v>
      </c>
      <c r="D490" s="427"/>
      <c r="E490" s="427"/>
      <c r="F490" s="427"/>
      <c r="G490" s="427"/>
      <c r="H490" s="426"/>
      <c r="I490" s="428">
        <v>21078.78</v>
      </c>
      <c r="J490" s="428">
        <v>21078.78</v>
      </c>
      <c r="K490" s="428">
        <v>21036.639999999999</v>
      </c>
      <c r="L490" s="383">
        <v>1</v>
      </c>
    </row>
    <row r="491" spans="1:12" s="381" customFormat="1" ht="15" x14ac:dyDescent="0.25">
      <c r="A491" s="382" t="s">
        <v>219</v>
      </c>
      <c r="B491" s="426" t="s">
        <v>188</v>
      </c>
      <c r="C491" s="427">
        <v>99.81</v>
      </c>
      <c r="D491" s="427"/>
      <c r="E491" s="427"/>
      <c r="F491" s="427"/>
      <c r="G491" s="427"/>
      <c r="H491" s="426"/>
      <c r="I491" s="428">
        <v>1641704.15</v>
      </c>
      <c r="J491" s="428">
        <v>1641704.15</v>
      </c>
      <c r="K491" s="428">
        <v>1638584.9</v>
      </c>
      <c r="L491" s="383">
        <v>5</v>
      </c>
    </row>
    <row r="492" spans="1:12" s="381" customFormat="1" ht="15" x14ac:dyDescent="0.25">
      <c r="A492" s="382" t="s">
        <v>219</v>
      </c>
      <c r="B492" s="426" t="s">
        <v>188</v>
      </c>
      <c r="C492" s="427">
        <v>99.811000000000007</v>
      </c>
      <c r="D492" s="427"/>
      <c r="E492" s="427"/>
      <c r="F492" s="427"/>
      <c r="G492" s="427"/>
      <c r="H492" s="426"/>
      <c r="I492" s="428">
        <v>424109.85</v>
      </c>
      <c r="J492" s="428">
        <v>424109.85</v>
      </c>
      <c r="K492" s="428">
        <v>423308.28</v>
      </c>
      <c r="L492" s="383">
        <v>1</v>
      </c>
    </row>
    <row r="493" spans="1:12" s="381" customFormat="1" ht="15" x14ac:dyDescent="0.25">
      <c r="A493" s="382" t="s">
        <v>219</v>
      </c>
      <c r="B493" s="426" t="s">
        <v>188</v>
      </c>
      <c r="C493" s="427">
        <v>99.814999999999998</v>
      </c>
      <c r="D493" s="427"/>
      <c r="E493" s="427"/>
      <c r="F493" s="427"/>
      <c r="G493" s="427"/>
      <c r="H493" s="426"/>
      <c r="I493" s="428">
        <v>1515167.74</v>
      </c>
      <c r="J493" s="428">
        <v>1515167.74</v>
      </c>
      <c r="K493" s="428">
        <v>1512364.68</v>
      </c>
      <c r="L493" s="383">
        <v>1</v>
      </c>
    </row>
    <row r="494" spans="1:12" s="381" customFormat="1" ht="15" x14ac:dyDescent="0.25">
      <c r="A494" s="382" t="s">
        <v>219</v>
      </c>
      <c r="B494" s="426" t="s">
        <v>188</v>
      </c>
      <c r="C494" s="427">
        <v>99.82</v>
      </c>
      <c r="D494" s="427"/>
      <c r="E494" s="427"/>
      <c r="F494" s="427"/>
      <c r="G494" s="427"/>
      <c r="H494" s="426"/>
      <c r="I494" s="428">
        <v>2114127.48</v>
      </c>
      <c r="J494" s="428">
        <v>2114127.48</v>
      </c>
      <c r="K494" s="428">
        <v>2110322.0499999998</v>
      </c>
      <c r="L494" s="383">
        <v>7</v>
      </c>
    </row>
    <row r="495" spans="1:12" s="381" customFormat="1" ht="15" x14ac:dyDescent="0.25">
      <c r="A495" s="382" t="s">
        <v>219</v>
      </c>
      <c r="B495" s="426" t="s">
        <v>188</v>
      </c>
      <c r="C495" s="427">
        <v>99.820999999999998</v>
      </c>
      <c r="D495" s="427"/>
      <c r="E495" s="427"/>
      <c r="F495" s="427"/>
      <c r="G495" s="427"/>
      <c r="H495" s="426"/>
      <c r="I495" s="428">
        <v>1366108.33</v>
      </c>
      <c r="J495" s="428">
        <v>1366108.33</v>
      </c>
      <c r="K495" s="428">
        <v>1363663</v>
      </c>
      <c r="L495" s="383">
        <v>1</v>
      </c>
    </row>
    <row r="496" spans="1:12" s="381" customFormat="1" ht="15" x14ac:dyDescent="0.25">
      <c r="A496" s="382" t="s">
        <v>219</v>
      </c>
      <c r="B496" s="426" t="s">
        <v>188</v>
      </c>
      <c r="C496" s="427">
        <v>99.825000000000003</v>
      </c>
      <c r="D496" s="427"/>
      <c r="E496" s="427"/>
      <c r="F496" s="427"/>
      <c r="G496" s="427"/>
      <c r="H496" s="426"/>
      <c r="I496" s="428">
        <v>1361935.73</v>
      </c>
      <c r="J496" s="428">
        <v>1361935.73</v>
      </c>
      <c r="K496" s="428">
        <v>1359552.34</v>
      </c>
      <c r="L496" s="383">
        <v>1</v>
      </c>
    </row>
    <row r="497" spans="1:12" s="381" customFormat="1" ht="15" x14ac:dyDescent="0.25">
      <c r="A497" s="382" t="s">
        <v>219</v>
      </c>
      <c r="B497" s="426" t="s">
        <v>188</v>
      </c>
      <c r="C497" s="427">
        <v>99.83</v>
      </c>
      <c r="D497" s="427"/>
      <c r="E497" s="427"/>
      <c r="F497" s="427"/>
      <c r="G497" s="427"/>
      <c r="H497" s="426"/>
      <c r="I497" s="428">
        <v>3247230.34</v>
      </c>
      <c r="J497" s="428">
        <v>3247230.34</v>
      </c>
      <c r="K497" s="428">
        <v>3241710.05</v>
      </c>
      <c r="L497" s="383">
        <v>2</v>
      </c>
    </row>
    <row r="498" spans="1:12" s="381" customFormat="1" ht="15" x14ac:dyDescent="0.25">
      <c r="A498" s="382" t="s">
        <v>219</v>
      </c>
      <c r="B498" s="426" t="s">
        <v>188</v>
      </c>
      <c r="C498" s="427">
        <v>99.84</v>
      </c>
      <c r="D498" s="427"/>
      <c r="E498" s="427"/>
      <c r="F498" s="427"/>
      <c r="G498" s="427"/>
      <c r="H498" s="426"/>
      <c r="I498" s="428">
        <v>860983.22</v>
      </c>
      <c r="J498" s="428">
        <v>860983.22</v>
      </c>
      <c r="K498" s="428">
        <v>859605.65</v>
      </c>
      <c r="L498" s="383">
        <v>1</v>
      </c>
    </row>
    <row r="499" spans="1:12" s="381" customFormat="1" ht="15" x14ac:dyDescent="0.25">
      <c r="A499" s="382" t="s">
        <v>219</v>
      </c>
      <c r="B499" s="426" t="s">
        <v>188</v>
      </c>
      <c r="C499" s="427">
        <v>99.85</v>
      </c>
      <c r="D499" s="427"/>
      <c r="E499" s="427"/>
      <c r="F499" s="427"/>
      <c r="G499" s="427"/>
      <c r="H499" s="426"/>
      <c r="I499" s="428">
        <v>117838.51</v>
      </c>
      <c r="J499" s="428">
        <v>117838.51</v>
      </c>
      <c r="K499" s="428">
        <v>117661.75</v>
      </c>
      <c r="L499" s="383">
        <v>1</v>
      </c>
    </row>
    <row r="500" spans="1:12" s="381" customFormat="1" ht="15" x14ac:dyDescent="0.25">
      <c r="A500" s="382" t="s">
        <v>219</v>
      </c>
      <c r="B500" s="426" t="s">
        <v>188</v>
      </c>
      <c r="C500" s="427">
        <v>99.855000000000004</v>
      </c>
      <c r="D500" s="427"/>
      <c r="E500" s="427"/>
      <c r="F500" s="427"/>
      <c r="G500" s="427"/>
      <c r="H500" s="426"/>
      <c r="I500" s="428">
        <v>3017062.22</v>
      </c>
      <c r="J500" s="428">
        <v>3017062.22</v>
      </c>
      <c r="K500" s="428">
        <v>3012687.48</v>
      </c>
      <c r="L500" s="383">
        <v>1</v>
      </c>
    </row>
    <row r="501" spans="1:12" s="381" customFormat="1" ht="15" x14ac:dyDescent="0.25">
      <c r="A501" s="382" t="s">
        <v>219</v>
      </c>
      <c r="B501" s="426" t="s">
        <v>188</v>
      </c>
      <c r="C501" s="427">
        <v>99.86</v>
      </c>
      <c r="D501" s="427"/>
      <c r="E501" s="427"/>
      <c r="F501" s="427"/>
      <c r="G501" s="427"/>
      <c r="H501" s="426"/>
      <c r="I501" s="428">
        <v>103743.57</v>
      </c>
      <c r="J501" s="428">
        <v>103743.57</v>
      </c>
      <c r="K501" s="428">
        <v>103598.33</v>
      </c>
      <c r="L501" s="383">
        <v>1</v>
      </c>
    </row>
    <row r="502" spans="1:12" s="381" customFormat="1" ht="15" x14ac:dyDescent="0.25">
      <c r="A502" s="382" t="s">
        <v>219</v>
      </c>
      <c r="B502" s="426" t="s">
        <v>188</v>
      </c>
      <c r="C502" s="427">
        <v>99.87</v>
      </c>
      <c r="D502" s="427"/>
      <c r="E502" s="427"/>
      <c r="F502" s="427"/>
      <c r="G502" s="427"/>
      <c r="H502" s="426"/>
      <c r="I502" s="428">
        <v>449158.61</v>
      </c>
      <c r="J502" s="428">
        <v>449158.61</v>
      </c>
      <c r="K502" s="428">
        <v>448574.7</v>
      </c>
      <c r="L502" s="383">
        <v>1</v>
      </c>
    </row>
    <row r="503" spans="1:12" s="381" customFormat="1" ht="15" x14ac:dyDescent="0.25">
      <c r="A503" s="382" t="s">
        <v>219</v>
      </c>
      <c r="B503" s="426" t="s">
        <v>188</v>
      </c>
      <c r="C503" s="427">
        <v>99.885199999999998</v>
      </c>
      <c r="D503" s="427"/>
      <c r="E503" s="427"/>
      <c r="F503" s="427"/>
      <c r="G503" s="427"/>
      <c r="H503" s="426"/>
      <c r="I503" s="428">
        <v>1775546.04</v>
      </c>
      <c r="J503" s="428">
        <v>1775546.04</v>
      </c>
      <c r="K503" s="428">
        <v>1773507.71</v>
      </c>
      <c r="L503" s="383">
        <v>1</v>
      </c>
    </row>
    <row r="504" spans="1:12" s="381" customFormat="1" ht="15" x14ac:dyDescent="0.25">
      <c r="A504" s="382" t="s">
        <v>219</v>
      </c>
      <c r="B504" s="426" t="s">
        <v>188</v>
      </c>
      <c r="C504" s="427">
        <v>99.89</v>
      </c>
      <c r="D504" s="427"/>
      <c r="E504" s="427"/>
      <c r="F504" s="427"/>
      <c r="G504" s="427"/>
      <c r="H504" s="426"/>
      <c r="I504" s="428">
        <v>2381960.86</v>
      </c>
      <c r="J504" s="428">
        <v>2381960.86</v>
      </c>
      <c r="K504" s="428">
        <v>2379340.7000000002</v>
      </c>
      <c r="L504" s="383">
        <v>2</v>
      </c>
    </row>
    <row r="505" spans="1:12" s="381" customFormat="1" ht="15.6" x14ac:dyDescent="0.3">
      <c r="A505" s="384" t="s">
        <v>194</v>
      </c>
      <c r="B505" s="429" t="s">
        <v>194</v>
      </c>
      <c r="C505" s="430" t="s">
        <v>194</v>
      </c>
      <c r="D505" s="430" t="s">
        <v>194</v>
      </c>
      <c r="E505" s="430" t="s">
        <v>194</v>
      </c>
      <c r="F505" s="430" t="s">
        <v>194</v>
      </c>
      <c r="G505" s="430" t="s">
        <v>194</v>
      </c>
      <c r="H505" s="429"/>
      <c r="I505" s="431">
        <v>32207628.23</v>
      </c>
      <c r="J505" s="431">
        <v>32207628.23</v>
      </c>
      <c r="K505" s="431">
        <v>32144346.129999999</v>
      </c>
      <c r="L505" s="385">
        <v>324</v>
      </c>
    </row>
    <row r="506" spans="1:12" s="381" customFormat="1" ht="15.6" x14ac:dyDescent="0.3">
      <c r="A506" s="384" t="s">
        <v>129</v>
      </c>
      <c r="B506" s="429"/>
      <c r="C506" s="430"/>
      <c r="D506" s="430"/>
      <c r="E506" s="430"/>
      <c r="F506" s="430"/>
      <c r="G506" s="430"/>
      <c r="H506" s="429"/>
      <c r="I506" s="431"/>
      <c r="J506" s="431"/>
      <c r="K506" s="431"/>
      <c r="L506" s="385"/>
    </row>
    <row r="507" spans="1:12" s="381" customFormat="1" ht="15" x14ac:dyDescent="0.25">
      <c r="A507" s="382" t="s">
        <v>219</v>
      </c>
      <c r="B507" s="426" t="s">
        <v>188</v>
      </c>
      <c r="C507" s="427">
        <v>99.1</v>
      </c>
      <c r="D507" s="427"/>
      <c r="E507" s="427"/>
      <c r="F507" s="427"/>
      <c r="G507" s="427"/>
      <c r="H507" s="426"/>
      <c r="I507" s="428">
        <v>12667.85</v>
      </c>
      <c r="J507" s="428">
        <v>12667.85</v>
      </c>
      <c r="K507" s="428">
        <v>12553.84</v>
      </c>
      <c r="L507" s="383">
        <v>3</v>
      </c>
    </row>
    <row r="508" spans="1:12" s="381" customFormat="1" ht="15" x14ac:dyDescent="0.25">
      <c r="A508" s="382" t="s">
        <v>219</v>
      </c>
      <c r="B508" s="426" t="s">
        <v>188</v>
      </c>
      <c r="C508" s="427">
        <v>99.4</v>
      </c>
      <c r="D508" s="427"/>
      <c r="E508" s="427"/>
      <c r="F508" s="427"/>
      <c r="G508" s="427"/>
      <c r="H508" s="426"/>
      <c r="I508" s="428">
        <v>9217.67</v>
      </c>
      <c r="J508" s="428">
        <v>9217.67</v>
      </c>
      <c r="K508" s="428">
        <v>9162.36</v>
      </c>
      <c r="L508" s="383">
        <v>1</v>
      </c>
    </row>
    <row r="509" spans="1:12" s="381" customFormat="1" ht="15" x14ac:dyDescent="0.25">
      <c r="A509" s="382" t="s">
        <v>219</v>
      </c>
      <c r="B509" s="426" t="s">
        <v>188</v>
      </c>
      <c r="C509" s="427">
        <v>99.5</v>
      </c>
      <c r="D509" s="427"/>
      <c r="E509" s="427"/>
      <c r="F509" s="427"/>
      <c r="G509" s="427"/>
      <c r="H509" s="426"/>
      <c r="I509" s="428">
        <v>22262.720000000001</v>
      </c>
      <c r="J509" s="428">
        <v>22262.720000000001</v>
      </c>
      <c r="K509" s="428">
        <v>22151.41</v>
      </c>
      <c r="L509" s="383">
        <v>2</v>
      </c>
    </row>
    <row r="510" spans="1:12" s="381" customFormat="1" ht="15" x14ac:dyDescent="0.25">
      <c r="A510" s="382" t="s">
        <v>219</v>
      </c>
      <c r="B510" s="426" t="s">
        <v>188</v>
      </c>
      <c r="C510" s="427">
        <v>99.65</v>
      </c>
      <c r="D510" s="427"/>
      <c r="E510" s="427"/>
      <c r="F510" s="427"/>
      <c r="G510" s="427"/>
      <c r="H510" s="426"/>
      <c r="I510" s="428">
        <v>27391.51</v>
      </c>
      <c r="J510" s="428">
        <v>27391.51</v>
      </c>
      <c r="K510" s="428">
        <v>27295.64</v>
      </c>
      <c r="L510" s="383">
        <v>1</v>
      </c>
    </row>
    <row r="511" spans="1:12" s="381" customFormat="1" ht="15" x14ac:dyDescent="0.25">
      <c r="A511" s="382" t="s">
        <v>219</v>
      </c>
      <c r="B511" s="426" t="s">
        <v>188</v>
      </c>
      <c r="C511" s="427">
        <v>99.76</v>
      </c>
      <c r="D511" s="427"/>
      <c r="E511" s="427"/>
      <c r="F511" s="427"/>
      <c r="G511" s="427"/>
      <c r="H511" s="426"/>
      <c r="I511" s="428">
        <v>334736.53000000003</v>
      </c>
      <c r="J511" s="428">
        <v>334736.53000000003</v>
      </c>
      <c r="K511" s="428">
        <v>333933.15999999997</v>
      </c>
      <c r="L511" s="383">
        <v>1</v>
      </c>
    </row>
    <row r="512" spans="1:12" s="381" customFormat="1" ht="15" x14ac:dyDescent="0.25">
      <c r="A512" s="382" t="s">
        <v>219</v>
      </c>
      <c r="B512" s="426" t="s">
        <v>188</v>
      </c>
      <c r="C512" s="427">
        <v>99.78</v>
      </c>
      <c r="D512" s="427"/>
      <c r="E512" s="427"/>
      <c r="F512" s="427"/>
      <c r="G512" s="427"/>
      <c r="H512" s="426"/>
      <c r="I512" s="428">
        <v>485892.92</v>
      </c>
      <c r="J512" s="428">
        <v>485892.92</v>
      </c>
      <c r="K512" s="428">
        <v>484823.96</v>
      </c>
      <c r="L512" s="383">
        <v>1</v>
      </c>
    </row>
    <row r="513" spans="1:12" s="381" customFormat="1" ht="15" x14ac:dyDescent="0.25">
      <c r="A513" s="382" t="s">
        <v>219</v>
      </c>
      <c r="B513" s="426" t="s">
        <v>188</v>
      </c>
      <c r="C513" s="427">
        <v>99.783000000000001</v>
      </c>
      <c r="D513" s="427"/>
      <c r="E513" s="427"/>
      <c r="F513" s="427"/>
      <c r="G513" s="427"/>
      <c r="H513" s="426"/>
      <c r="I513" s="428">
        <v>1467526.98</v>
      </c>
      <c r="J513" s="428">
        <v>1467526.98</v>
      </c>
      <c r="K513" s="428">
        <v>1464342.45</v>
      </c>
      <c r="L513" s="383">
        <v>1</v>
      </c>
    </row>
    <row r="514" spans="1:12" s="381" customFormat="1" ht="15.6" x14ac:dyDescent="0.3">
      <c r="A514" s="384" t="s">
        <v>194</v>
      </c>
      <c r="B514" s="429" t="s">
        <v>194</v>
      </c>
      <c r="C514" s="430" t="s">
        <v>194</v>
      </c>
      <c r="D514" s="430" t="s">
        <v>194</v>
      </c>
      <c r="E514" s="430" t="s">
        <v>194</v>
      </c>
      <c r="F514" s="430" t="s">
        <v>194</v>
      </c>
      <c r="G514" s="430" t="s">
        <v>194</v>
      </c>
      <c r="H514" s="429" t="s">
        <v>194</v>
      </c>
      <c r="I514" s="431">
        <v>2359696.1800000002</v>
      </c>
      <c r="J514" s="431">
        <v>2359696.1800000002</v>
      </c>
      <c r="K514" s="431">
        <v>2354262.8199999998</v>
      </c>
      <c r="L514" s="385">
        <v>10</v>
      </c>
    </row>
    <row r="515" spans="1:12" s="381" customFormat="1" ht="15.6" x14ac:dyDescent="0.3">
      <c r="A515" s="384" t="s">
        <v>253</v>
      </c>
      <c r="B515" s="429"/>
      <c r="C515" s="430"/>
      <c r="D515" s="430"/>
      <c r="E515" s="430"/>
      <c r="F515" s="430"/>
      <c r="G515" s="430"/>
      <c r="H515" s="429"/>
      <c r="I515" s="431"/>
      <c r="J515" s="431"/>
      <c r="K515" s="431"/>
      <c r="L515" s="385"/>
    </row>
    <row r="516" spans="1:12" s="381" customFormat="1" ht="15" x14ac:dyDescent="0.25">
      <c r="A516" s="382" t="s">
        <v>195</v>
      </c>
      <c r="B516" s="426" t="s">
        <v>188</v>
      </c>
      <c r="C516" s="427">
        <v>95.450199999999995</v>
      </c>
      <c r="D516" s="427"/>
      <c r="E516" s="427" t="s">
        <v>191</v>
      </c>
      <c r="F516" s="427">
        <v>4.78</v>
      </c>
      <c r="G516" s="427">
        <v>4.7803124270710997</v>
      </c>
      <c r="H516" s="426" t="s">
        <v>189</v>
      </c>
      <c r="I516" s="428">
        <v>16000</v>
      </c>
      <c r="J516" s="428">
        <v>16000</v>
      </c>
      <c r="K516" s="428">
        <v>15272.02</v>
      </c>
      <c r="L516" s="383">
        <v>1</v>
      </c>
    </row>
    <row r="517" spans="1:12" s="381" customFormat="1" ht="15" x14ac:dyDescent="0.25">
      <c r="A517" s="382" t="s">
        <v>195</v>
      </c>
      <c r="B517" s="426" t="s">
        <v>188</v>
      </c>
      <c r="C517" s="427">
        <v>99.1661</v>
      </c>
      <c r="D517" s="427"/>
      <c r="E517" s="427" t="s">
        <v>720</v>
      </c>
      <c r="F517" s="427">
        <v>3.44</v>
      </c>
      <c r="G517" s="427">
        <v>3.4849673147840998</v>
      </c>
      <c r="H517" s="426" t="s">
        <v>189</v>
      </c>
      <c r="I517" s="428">
        <v>62500000</v>
      </c>
      <c r="J517" s="428">
        <v>62500000</v>
      </c>
      <c r="K517" s="428">
        <v>61978826.93</v>
      </c>
      <c r="L517" s="383">
        <v>2</v>
      </c>
    </row>
    <row r="518" spans="1:12" s="381" customFormat="1" ht="15.6" x14ac:dyDescent="0.3">
      <c r="A518" s="384" t="s">
        <v>194</v>
      </c>
      <c r="B518" s="429" t="s">
        <v>194</v>
      </c>
      <c r="C518" s="430" t="s">
        <v>194</v>
      </c>
      <c r="D518" s="430" t="s">
        <v>194</v>
      </c>
      <c r="E518" s="430" t="s">
        <v>194</v>
      </c>
      <c r="F518" s="430" t="s">
        <v>194</v>
      </c>
      <c r="G518" s="430" t="s">
        <v>194</v>
      </c>
      <c r="H518" s="429" t="s">
        <v>194</v>
      </c>
      <c r="I518" s="431">
        <v>62516000</v>
      </c>
      <c r="J518" s="431">
        <v>62516000</v>
      </c>
      <c r="K518" s="431">
        <v>61994098.950000003</v>
      </c>
      <c r="L518" s="385">
        <v>3</v>
      </c>
    </row>
    <row r="519" spans="1:12" s="381" customFormat="1" ht="15.6" x14ac:dyDescent="0.3">
      <c r="A519" s="384" t="s">
        <v>130</v>
      </c>
      <c r="B519" s="429"/>
      <c r="C519" s="430"/>
      <c r="D519" s="430"/>
      <c r="E519" s="430"/>
      <c r="F519" s="430"/>
      <c r="G519" s="430"/>
      <c r="H519" s="429"/>
      <c r="I519" s="431"/>
      <c r="J519" s="431"/>
      <c r="K519" s="431"/>
      <c r="L519" s="385"/>
    </row>
    <row r="520" spans="1:12" s="381" customFormat="1" ht="15" x14ac:dyDescent="0.25">
      <c r="A520" s="382" t="s">
        <v>284</v>
      </c>
      <c r="B520" s="426" t="s">
        <v>188</v>
      </c>
      <c r="C520" s="427">
        <v>99.319199999999995</v>
      </c>
      <c r="D520" s="427">
        <v>9</v>
      </c>
      <c r="E520" s="427" t="s">
        <v>632</v>
      </c>
      <c r="F520" s="427">
        <v>9.5</v>
      </c>
      <c r="G520" s="427">
        <v>9.8438279104003001</v>
      </c>
      <c r="H520" s="426" t="s">
        <v>196</v>
      </c>
      <c r="I520" s="428">
        <v>750000</v>
      </c>
      <c r="J520" s="428">
        <v>750000</v>
      </c>
      <c r="K520" s="428">
        <v>744893.96</v>
      </c>
      <c r="L520" s="383">
        <v>1</v>
      </c>
    </row>
    <row r="521" spans="1:12" s="381" customFormat="1" ht="15" x14ac:dyDescent="0.25">
      <c r="A521" s="382" t="s">
        <v>284</v>
      </c>
      <c r="B521" s="426" t="s">
        <v>188</v>
      </c>
      <c r="C521" s="427">
        <v>99.321600000000004</v>
      </c>
      <c r="D521" s="427">
        <v>9</v>
      </c>
      <c r="E521" s="427" t="s">
        <v>721</v>
      </c>
      <c r="F521" s="427">
        <v>9.5</v>
      </c>
      <c r="G521" s="427">
        <v>9.8438279104003001</v>
      </c>
      <c r="H521" s="426" t="s">
        <v>196</v>
      </c>
      <c r="I521" s="428">
        <v>40000</v>
      </c>
      <c r="J521" s="428">
        <v>40000</v>
      </c>
      <c r="K521" s="428">
        <v>39728.65</v>
      </c>
      <c r="L521" s="383">
        <v>1</v>
      </c>
    </row>
    <row r="522" spans="1:12" s="381" customFormat="1" ht="15" x14ac:dyDescent="0.25">
      <c r="A522" s="382" t="s">
        <v>284</v>
      </c>
      <c r="B522" s="426" t="s">
        <v>188</v>
      </c>
      <c r="C522" s="427">
        <v>99.327799999999996</v>
      </c>
      <c r="D522" s="427">
        <v>9</v>
      </c>
      <c r="E522" s="427" t="s">
        <v>436</v>
      </c>
      <c r="F522" s="427">
        <v>9.5</v>
      </c>
      <c r="G522" s="427">
        <v>9.8438279104003001</v>
      </c>
      <c r="H522" s="426" t="s">
        <v>196</v>
      </c>
      <c r="I522" s="428">
        <v>40000</v>
      </c>
      <c r="J522" s="428">
        <v>40000</v>
      </c>
      <c r="K522" s="428">
        <v>39731.129999999997</v>
      </c>
      <c r="L522" s="383">
        <v>1</v>
      </c>
    </row>
    <row r="523" spans="1:12" s="381" customFormat="1" ht="15" x14ac:dyDescent="0.25">
      <c r="A523" s="382" t="s">
        <v>284</v>
      </c>
      <c r="B523" s="426" t="s">
        <v>188</v>
      </c>
      <c r="C523" s="427">
        <v>99.329099999999997</v>
      </c>
      <c r="D523" s="427">
        <v>9</v>
      </c>
      <c r="E523" s="427" t="s">
        <v>437</v>
      </c>
      <c r="F523" s="427">
        <v>9.5</v>
      </c>
      <c r="G523" s="427">
        <v>9.8438279104003001</v>
      </c>
      <c r="H523" s="426" t="s">
        <v>196</v>
      </c>
      <c r="I523" s="428">
        <v>19755</v>
      </c>
      <c r="J523" s="428">
        <v>19755</v>
      </c>
      <c r="K523" s="428">
        <v>19622.46</v>
      </c>
      <c r="L523" s="383">
        <v>1</v>
      </c>
    </row>
    <row r="524" spans="1:12" s="381" customFormat="1" ht="15" x14ac:dyDescent="0.25">
      <c r="A524" s="382" t="s">
        <v>284</v>
      </c>
      <c r="B524" s="426" t="s">
        <v>188</v>
      </c>
      <c r="C524" s="427">
        <v>99.343400000000003</v>
      </c>
      <c r="D524" s="427">
        <v>9</v>
      </c>
      <c r="E524" s="427" t="s">
        <v>599</v>
      </c>
      <c r="F524" s="427">
        <v>9.5</v>
      </c>
      <c r="G524" s="427">
        <v>9.8438279104003001</v>
      </c>
      <c r="H524" s="426" t="s">
        <v>196</v>
      </c>
      <c r="I524" s="428">
        <v>66400</v>
      </c>
      <c r="J524" s="428">
        <v>66400</v>
      </c>
      <c r="K524" s="428">
        <v>65964.02</v>
      </c>
      <c r="L524" s="383">
        <v>1</v>
      </c>
    </row>
    <row r="525" spans="1:12" s="381" customFormat="1" ht="15" x14ac:dyDescent="0.25">
      <c r="A525" s="382" t="s">
        <v>284</v>
      </c>
      <c r="B525" s="426" t="s">
        <v>188</v>
      </c>
      <c r="C525" s="427">
        <v>102</v>
      </c>
      <c r="D525" s="427">
        <v>9</v>
      </c>
      <c r="E525" s="427" t="s">
        <v>599</v>
      </c>
      <c r="F525" s="427">
        <v>7.4936121312023998</v>
      </c>
      <c r="G525" s="427">
        <v>7.7068327714473002</v>
      </c>
      <c r="H525" s="426" t="s">
        <v>196</v>
      </c>
      <c r="I525" s="428">
        <v>400000</v>
      </c>
      <c r="J525" s="428">
        <v>400000</v>
      </c>
      <c r="K525" s="428">
        <v>408000</v>
      </c>
      <c r="L525" s="383">
        <v>2</v>
      </c>
    </row>
    <row r="526" spans="1:12" s="381" customFormat="1" ht="15" x14ac:dyDescent="0.25">
      <c r="A526" s="382" t="s">
        <v>722</v>
      </c>
      <c r="B526" s="426" t="s">
        <v>188</v>
      </c>
      <c r="C526" s="427">
        <v>99.98</v>
      </c>
      <c r="D526" s="427">
        <v>9</v>
      </c>
      <c r="E526" s="427" t="s">
        <v>532</v>
      </c>
      <c r="F526" s="427">
        <v>9.0426551342587</v>
      </c>
      <c r="G526" s="427">
        <v>9.3539386370420008</v>
      </c>
      <c r="H526" s="426" t="s">
        <v>196</v>
      </c>
      <c r="I526" s="428">
        <v>162000</v>
      </c>
      <c r="J526" s="428">
        <v>810000</v>
      </c>
      <c r="K526" s="428">
        <v>161967.6</v>
      </c>
      <c r="L526" s="383">
        <v>10</v>
      </c>
    </row>
    <row r="527" spans="1:12" s="381" customFormat="1" ht="15" x14ac:dyDescent="0.25">
      <c r="A527" s="382" t="s">
        <v>228</v>
      </c>
      <c r="B527" s="426" t="s">
        <v>188</v>
      </c>
      <c r="C527" s="427">
        <v>99.373199999999997</v>
      </c>
      <c r="D527" s="427">
        <v>9.5</v>
      </c>
      <c r="E527" s="427" t="s">
        <v>723</v>
      </c>
      <c r="F527" s="427">
        <v>10</v>
      </c>
      <c r="G527" s="427">
        <v>10.381289062499899</v>
      </c>
      <c r="H527" s="426" t="s">
        <v>196</v>
      </c>
      <c r="I527" s="428">
        <v>458890.85</v>
      </c>
      <c r="J527" s="428">
        <v>500590</v>
      </c>
      <c r="K527" s="428">
        <v>456014.63</v>
      </c>
      <c r="L527" s="383">
        <v>2</v>
      </c>
    </row>
    <row r="528" spans="1:12" s="381" customFormat="1" ht="15" x14ac:dyDescent="0.25">
      <c r="A528" s="382" t="s">
        <v>242</v>
      </c>
      <c r="B528" s="426" t="s">
        <v>188</v>
      </c>
      <c r="C528" s="427">
        <v>98.645600000000002</v>
      </c>
      <c r="D528" s="427">
        <v>8.25</v>
      </c>
      <c r="E528" s="427" t="s">
        <v>724</v>
      </c>
      <c r="F528" s="427">
        <v>9</v>
      </c>
      <c r="G528" s="427">
        <v>9.3083318789062002</v>
      </c>
      <c r="H528" s="426" t="s">
        <v>196</v>
      </c>
      <c r="I528" s="428">
        <v>1013731</v>
      </c>
      <c r="J528" s="428">
        <v>1013731</v>
      </c>
      <c r="K528" s="428">
        <v>1000000.93</v>
      </c>
      <c r="L528" s="383">
        <v>1</v>
      </c>
    </row>
    <row r="529" spans="1:12" s="381" customFormat="1" ht="15" x14ac:dyDescent="0.25">
      <c r="A529" s="382" t="s">
        <v>242</v>
      </c>
      <c r="B529" s="426" t="s">
        <v>188</v>
      </c>
      <c r="C529" s="427">
        <v>98.647099999999995</v>
      </c>
      <c r="D529" s="427">
        <v>8.25</v>
      </c>
      <c r="E529" s="427" t="s">
        <v>494</v>
      </c>
      <c r="F529" s="427">
        <v>9</v>
      </c>
      <c r="G529" s="427">
        <v>9.3083318789062002</v>
      </c>
      <c r="H529" s="426" t="s">
        <v>196</v>
      </c>
      <c r="I529" s="428">
        <v>886858</v>
      </c>
      <c r="J529" s="428">
        <v>886858</v>
      </c>
      <c r="K529" s="428">
        <v>874859.54</v>
      </c>
      <c r="L529" s="383">
        <v>2</v>
      </c>
    </row>
    <row r="530" spans="1:12" s="381" customFormat="1" ht="15" x14ac:dyDescent="0.25">
      <c r="A530" s="382" t="s">
        <v>725</v>
      </c>
      <c r="B530" s="426" t="s">
        <v>188</v>
      </c>
      <c r="C530" s="427">
        <v>99.98</v>
      </c>
      <c r="D530" s="427">
        <v>9</v>
      </c>
      <c r="E530" s="427" t="s">
        <v>518</v>
      </c>
      <c r="F530" s="427">
        <v>9.0084750341979003</v>
      </c>
      <c r="G530" s="427">
        <v>9.3173922275157004</v>
      </c>
      <c r="H530" s="426" t="s">
        <v>196</v>
      </c>
      <c r="I530" s="428">
        <v>30000.240000000002</v>
      </c>
      <c r="J530" s="428">
        <v>50463</v>
      </c>
      <c r="K530" s="428">
        <v>29994.240000000002</v>
      </c>
      <c r="L530" s="383">
        <v>3</v>
      </c>
    </row>
    <row r="531" spans="1:12" s="381" customFormat="1" ht="15" x14ac:dyDescent="0.25">
      <c r="A531" s="382" t="s">
        <v>726</v>
      </c>
      <c r="B531" s="426" t="s">
        <v>188</v>
      </c>
      <c r="C531" s="427">
        <v>97.619600000000005</v>
      </c>
      <c r="D531" s="427">
        <v>8</v>
      </c>
      <c r="E531" s="427" t="s">
        <v>727</v>
      </c>
      <c r="F531" s="427">
        <v>10.75</v>
      </c>
      <c r="G531" s="427">
        <v>11.191175897232</v>
      </c>
      <c r="H531" s="426" t="s">
        <v>196</v>
      </c>
      <c r="I531" s="428">
        <v>2854.4</v>
      </c>
      <c r="J531" s="428">
        <v>7136</v>
      </c>
      <c r="K531" s="428">
        <v>2786.45</v>
      </c>
      <c r="L531" s="383">
        <v>1</v>
      </c>
    </row>
    <row r="532" spans="1:12" s="381" customFormat="1" ht="15" x14ac:dyDescent="0.25">
      <c r="A532" s="382" t="s">
        <v>726</v>
      </c>
      <c r="B532" s="426" t="s">
        <v>188</v>
      </c>
      <c r="C532" s="427">
        <v>98.093900000000005</v>
      </c>
      <c r="D532" s="427">
        <v>9</v>
      </c>
      <c r="E532" s="427" t="s">
        <v>728</v>
      </c>
      <c r="F532" s="427">
        <v>10.75</v>
      </c>
      <c r="G532" s="427">
        <v>11.191175897232</v>
      </c>
      <c r="H532" s="426" t="s">
        <v>196</v>
      </c>
      <c r="I532" s="428">
        <v>25483.75</v>
      </c>
      <c r="J532" s="428">
        <v>40774</v>
      </c>
      <c r="K532" s="428">
        <v>24998.01</v>
      </c>
      <c r="L532" s="383">
        <v>1</v>
      </c>
    </row>
    <row r="533" spans="1:12" s="381" customFormat="1" ht="15" x14ac:dyDescent="0.25">
      <c r="A533" s="382" t="s">
        <v>481</v>
      </c>
      <c r="B533" s="426" t="s">
        <v>188</v>
      </c>
      <c r="C533" s="427">
        <v>99.98</v>
      </c>
      <c r="D533" s="427">
        <v>9</v>
      </c>
      <c r="E533" s="427" t="s">
        <v>358</v>
      </c>
      <c r="F533" s="427">
        <v>9.0079171022608993</v>
      </c>
      <c r="G533" s="427">
        <v>9.3167957456008992</v>
      </c>
      <c r="H533" s="426" t="s">
        <v>196</v>
      </c>
      <c r="I533" s="428">
        <v>30000</v>
      </c>
      <c r="J533" s="428">
        <v>37500</v>
      </c>
      <c r="K533" s="428">
        <v>29994</v>
      </c>
      <c r="L533" s="383">
        <v>3</v>
      </c>
    </row>
    <row r="534" spans="1:12" s="381" customFormat="1" ht="15" x14ac:dyDescent="0.25">
      <c r="A534" s="382" t="s">
        <v>481</v>
      </c>
      <c r="B534" s="426" t="s">
        <v>188</v>
      </c>
      <c r="C534" s="427">
        <v>99.98</v>
      </c>
      <c r="D534" s="427">
        <v>9</v>
      </c>
      <c r="E534" s="427" t="s">
        <v>544</v>
      </c>
      <c r="F534" s="427">
        <v>9.0139677336670001</v>
      </c>
      <c r="G534" s="427">
        <v>9.3232645721188998</v>
      </c>
      <c r="H534" s="426" t="s">
        <v>196</v>
      </c>
      <c r="I534" s="428">
        <v>30001.32</v>
      </c>
      <c r="J534" s="428">
        <v>46227</v>
      </c>
      <c r="K534" s="428">
        <v>29995.32</v>
      </c>
      <c r="L534" s="383">
        <v>3</v>
      </c>
    </row>
    <row r="535" spans="1:12" s="381" customFormat="1" ht="15" x14ac:dyDescent="0.25">
      <c r="A535" s="382" t="s">
        <v>459</v>
      </c>
      <c r="B535" s="426" t="s">
        <v>188</v>
      </c>
      <c r="C535" s="427">
        <v>99.060500000000005</v>
      </c>
      <c r="D535" s="427">
        <v>8.5</v>
      </c>
      <c r="E535" s="427" t="s">
        <v>729</v>
      </c>
      <c r="F535" s="427">
        <v>9.25</v>
      </c>
      <c r="G535" s="427">
        <v>9.5758345544586003</v>
      </c>
      <c r="H535" s="426" t="s">
        <v>196</v>
      </c>
      <c r="I535" s="428">
        <v>14926</v>
      </c>
      <c r="J535" s="428">
        <v>29852</v>
      </c>
      <c r="K535" s="428">
        <v>14785.76</v>
      </c>
      <c r="L535" s="383">
        <v>4</v>
      </c>
    </row>
    <row r="536" spans="1:12" s="381" customFormat="1" ht="15" x14ac:dyDescent="0.25">
      <c r="A536" s="382" t="s">
        <v>459</v>
      </c>
      <c r="B536" s="426" t="s">
        <v>188</v>
      </c>
      <c r="C536" s="427">
        <v>99.060500000000005</v>
      </c>
      <c r="D536" s="427">
        <v>8.5</v>
      </c>
      <c r="E536" s="427" t="s">
        <v>729</v>
      </c>
      <c r="F536" s="427">
        <v>9.25</v>
      </c>
      <c r="G536" s="427">
        <v>9.5758345544586501</v>
      </c>
      <c r="H536" s="426" t="s">
        <v>196</v>
      </c>
      <c r="I536" s="428">
        <v>455.23</v>
      </c>
      <c r="J536" s="428">
        <v>910.5</v>
      </c>
      <c r="K536" s="428">
        <v>450.95</v>
      </c>
      <c r="L536" s="383">
        <v>1</v>
      </c>
    </row>
    <row r="537" spans="1:12" s="381" customFormat="1" ht="15" x14ac:dyDescent="0.25">
      <c r="A537" s="382" t="s">
        <v>301</v>
      </c>
      <c r="B537" s="426" t="s">
        <v>188</v>
      </c>
      <c r="C537" s="427">
        <v>99.987300000000005</v>
      </c>
      <c r="D537" s="427">
        <v>7.5</v>
      </c>
      <c r="E537" s="427" t="s">
        <v>601</v>
      </c>
      <c r="F537" s="427">
        <v>7.5</v>
      </c>
      <c r="G537" s="427">
        <v>7.640625</v>
      </c>
      <c r="H537" s="426" t="s">
        <v>196</v>
      </c>
      <c r="I537" s="428">
        <v>4500000</v>
      </c>
      <c r="J537" s="428">
        <v>4500000</v>
      </c>
      <c r="K537" s="428">
        <v>4499428.13</v>
      </c>
      <c r="L537" s="383">
        <v>3</v>
      </c>
    </row>
    <row r="538" spans="1:12" s="381" customFormat="1" ht="15" x14ac:dyDescent="0.25">
      <c r="A538" s="382" t="s">
        <v>301</v>
      </c>
      <c r="B538" s="426" t="s">
        <v>188</v>
      </c>
      <c r="C538" s="427">
        <v>101.8177</v>
      </c>
      <c r="D538" s="427">
        <v>9</v>
      </c>
      <c r="E538" s="427" t="s">
        <v>376</v>
      </c>
      <c r="F538" s="427">
        <v>8</v>
      </c>
      <c r="G538" s="427">
        <v>8.16</v>
      </c>
      <c r="H538" s="426" t="s">
        <v>196</v>
      </c>
      <c r="I538" s="428">
        <v>116100</v>
      </c>
      <c r="J538" s="428">
        <v>129000</v>
      </c>
      <c r="K538" s="428">
        <v>118210.4</v>
      </c>
      <c r="L538" s="383">
        <v>1</v>
      </c>
    </row>
    <row r="539" spans="1:12" s="381" customFormat="1" ht="15" x14ac:dyDescent="0.25">
      <c r="A539" s="382" t="s">
        <v>730</v>
      </c>
      <c r="B539" s="426" t="s">
        <v>188</v>
      </c>
      <c r="C539" s="427">
        <v>99.98</v>
      </c>
      <c r="D539" s="427">
        <v>7</v>
      </c>
      <c r="E539" s="427" t="s">
        <v>731</v>
      </c>
      <c r="F539" s="427">
        <v>7.0091898409343001</v>
      </c>
      <c r="G539" s="427">
        <v>7.1955842567935004</v>
      </c>
      <c r="H539" s="426" t="s">
        <v>196</v>
      </c>
      <c r="I539" s="428">
        <v>30000.240000000002</v>
      </c>
      <c r="J539" s="428">
        <v>47319</v>
      </c>
      <c r="K539" s="428">
        <v>29994.240000000002</v>
      </c>
      <c r="L539" s="383">
        <v>3</v>
      </c>
    </row>
    <row r="540" spans="1:12" s="381" customFormat="1" ht="15" x14ac:dyDescent="0.25">
      <c r="A540" s="382" t="s">
        <v>483</v>
      </c>
      <c r="B540" s="426" t="s">
        <v>188</v>
      </c>
      <c r="C540" s="427">
        <v>96.398399999999995</v>
      </c>
      <c r="D540" s="427">
        <v>9</v>
      </c>
      <c r="E540" s="427" t="s">
        <v>732</v>
      </c>
      <c r="F540" s="427">
        <v>10.7</v>
      </c>
      <c r="G540" s="427">
        <v>11.1370452217191</v>
      </c>
      <c r="H540" s="426" t="s">
        <v>196</v>
      </c>
      <c r="I540" s="428">
        <v>30000</v>
      </c>
      <c r="J540" s="428">
        <v>30000</v>
      </c>
      <c r="K540" s="428">
        <v>28919.51</v>
      </c>
      <c r="L540" s="383">
        <v>1</v>
      </c>
    </row>
    <row r="541" spans="1:12" s="381" customFormat="1" ht="15" x14ac:dyDescent="0.25">
      <c r="A541" s="382" t="s">
        <v>483</v>
      </c>
      <c r="B541" s="426" t="s">
        <v>188</v>
      </c>
      <c r="C541" s="427">
        <v>96.412400000000005</v>
      </c>
      <c r="D541" s="427">
        <v>9</v>
      </c>
      <c r="E541" s="427" t="s">
        <v>733</v>
      </c>
      <c r="F541" s="427">
        <v>10.7</v>
      </c>
      <c r="G541" s="427">
        <v>11.1370452217191</v>
      </c>
      <c r="H541" s="426" t="s">
        <v>196</v>
      </c>
      <c r="I541" s="428">
        <v>29000</v>
      </c>
      <c r="J541" s="428">
        <v>29000</v>
      </c>
      <c r="K541" s="428">
        <v>27959.61</v>
      </c>
      <c r="L541" s="383">
        <v>1</v>
      </c>
    </row>
    <row r="542" spans="1:12" s="381" customFormat="1" ht="15" x14ac:dyDescent="0.25">
      <c r="A542" s="382" t="s">
        <v>483</v>
      </c>
      <c r="B542" s="426" t="s">
        <v>188</v>
      </c>
      <c r="C542" s="427">
        <v>96.415999999999997</v>
      </c>
      <c r="D542" s="427">
        <v>9</v>
      </c>
      <c r="E542" s="427" t="s">
        <v>291</v>
      </c>
      <c r="F542" s="427">
        <v>10.7</v>
      </c>
      <c r="G542" s="427">
        <v>11.1370452217191</v>
      </c>
      <c r="H542" s="426" t="s">
        <v>196</v>
      </c>
      <c r="I542" s="428">
        <v>20003</v>
      </c>
      <c r="J542" s="428">
        <v>20003</v>
      </c>
      <c r="K542" s="428">
        <v>19286.09</v>
      </c>
      <c r="L542" s="383">
        <v>2</v>
      </c>
    </row>
    <row r="543" spans="1:12" s="381" customFormat="1" ht="15" x14ac:dyDescent="0.25">
      <c r="A543" s="382" t="s">
        <v>483</v>
      </c>
      <c r="B543" s="426" t="s">
        <v>188</v>
      </c>
      <c r="C543" s="427">
        <v>96.423100000000005</v>
      </c>
      <c r="D543" s="427">
        <v>9</v>
      </c>
      <c r="E543" s="427" t="s">
        <v>734</v>
      </c>
      <c r="F543" s="427">
        <v>10.7</v>
      </c>
      <c r="G543" s="427">
        <v>11.1370452217191</v>
      </c>
      <c r="H543" s="426" t="s">
        <v>196</v>
      </c>
      <c r="I543" s="428">
        <v>64895</v>
      </c>
      <c r="J543" s="428">
        <v>64895</v>
      </c>
      <c r="K543" s="428">
        <v>62573.77</v>
      </c>
      <c r="L543" s="383">
        <v>3</v>
      </c>
    </row>
    <row r="544" spans="1:12" s="381" customFormat="1" ht="15" x14ac:dyDescent="0.25">
      <c r="A544" s="382" t="s">
        <v>483</v>
      </c>
      <c r="B544" s="426" t="s">
        <v>188</v>
      </c>
      <c r="C544" s="427">
        <v>96.4482</v>
      </c>
      <c r="D544" s="427">
        <v>9</v>
      </c>
      <c r="E544" s="427" t="s">
        <v>735</v>
      </c>
      <c r="F544" s="427">
        <v>10.7</v>
      </c>
      <c r="G544" s="427">
        <v>11.1370452217191</v>
      </c>
      <c r="H544" s="426" t="s">
        <v>196</v>
      </c>
      <c r="I544" s="428">
        <v>150000</v>
      </c>
      <c r="J544" s="428">
        <v>150000</v>
      </c>
      <c r="K544" s="428">
        <v>144672.32000000001</v>
      </c>
      <c r="L544" s="383">
        <v>1</v>
      </c>
    </row>
    <row r="545" spans="1:12" s="381" customFormat="1" ht="15" x14ac:dyDescent="0.25">
      <c r="A545" s="382" t="s">
        <v>483</v>
      </c>
      <c r="B545" s="426" t="s">
        <v>188</v>
      </c>
      <c r="C545" s="427">
        <v>96.459100000000007</v>
      </c>
      <c r="D545" s="427">
        <v>9</v>
      </c>
      <c r="E545" s="427" t="s">
        <v>736</v>
      </c>
      <c r="F545" s="427">
        <v>10.7</v>
      </c>
      <c r="G545" s="427">
        <v>11.1370452217191</v>
      </c>
      <c r="H545" s="426" t="s">
        <v>196</v>
      </c>
      <c r="I545" s="428">
        <v>18000</v>
      </c>
      <c r="J545" s="428">
        <v>18000</v>
      </c>
      <c r="K545" s="428">
        <v>17362.64</v>
      </c>
      <c r="L545" s="383">
        <v>1</v>
      </c>
    </row>
    <row r="546" spans="1:12" s="381" customFormat="1" ht="15" x14ac:dyDescent="0.25">
      <c r="A546" s="382" t="s">
        <v>483</v>
      </c>
      <c r="B546" s="426" t="s">
        <v>188</v>
      </c>
      <c r="C546" s="427">
        <v>96.470100000000002</v>
      </c>
      <c r="D546" s="427">
        <v>9</v>
      </c>
      <c r="E546" s="427" t="s">
        <v>737</v>
      </c>
      <c r="F546" s="427">
        <v>10.7</v>
      </c>
      <c r="G546" s="427">
        <v>11.1370452217191</v>
      </c>
      <c r="H546" s="426" t="s">
        <v>196</v>
      </c>
      <c r="I546" s="428">
        <v>50000</v>
      </c>
      <c r="J546" s="428">
        <v>50000</v>
      </c>
      <c r="K546" s="428">
        <v>48235.040000000001</v>
      </c>
      <c r="L546" s="383">
        <v>1</v>
      </c>
    </row>
    <row r="547" spans="1:12" s="381" customFormat="1" ht="15" x14ac:dyDescent="0.25">
      <c r="A547" s="382" t="s">
        <v>738</v>
      </c>
      <c r="B547" s="426" t="s">
        <v>188</v>
      </c>
      <c r="C547" s="427">
        <v>99.276600000000002</v>
      </c>
      <c r="D547" s="427">
        <v>9.75</v>
      </c>
      <c r="E547" s="427" t="s">
        <v>255</v>
      </c>
      <c r="F547" s="427">
        <v>10.25</v>
      </c>
      <c r="G547" s="427">
        <v>10.650758059097299</v>
      </c>
      <c r="H547" s="426" t="s">
        <v>196</v>
      </c>
      <c r="I547" s="428">
        <v>910000</v>
      </c>
      <c r="J547" s="428">
        <v>910000</v>
      </c>
      <c r="K547" s="428">
        <v>903417.49</v>
      </c>
      <c r="L547" s="383">
        <v>1</v>
      </c>
    </row>
    <row r="548" spans="1:12" s="381" customFormat="1" ht="15" x14ac:dyDescent="0.25">
      <c r="A548" s="382" t="s">
        <v>738</v>
      </c>
      <c r="B548" s="426" t="s">
        <v>188</v>
      </c>
      <c r="C548" s="427">
        <v>99.994600000000005</v>
      </c>
      <c r="D548" s="427">
        <v>9.5</v>
      </c>
      <c r="E548" s="427" t="s">
        <v>521</v>
      </c>
      <c r="F548" s="427">
        <v>9.5</v>
      </c>
      <c r="G548" s="427">
        <v>9.8438279104003001</v>
      </c>
      <c r="H548" s="426" t="s">
        <v>196</v>
      </c>
      <c r="I548" s="428">
        <v>479000</v>
      </c>
      <c r="J548" s="428">
        <v>479000</v>
      </c>
      <c r="K548" s="428">
        <v>478973.94</v>
      </c>
      <c r="L548" s="383">
        <v>1</v>
      </c>
    </row>
    <row r="549" spans="1:12" s="381" customFormat="1" ht="15" x14ac:dyDescent="0.25">
      <c r="A549" s="382" t="s">
        <v>738</v>
      </c>
      <c r="B549" s="426" t="s">
        <v>188</v>
      </c>
      <c r="C549" s="427">
        <v>99.994900000000001</v>
      </c>
      <c r="D549" s="427">
        <v>9.5</v>
      </c>
      <c r="E549" s="427" t="s">
        <v>739</v>
      </c>
      <c r="F549" s="427">
        <v>9.5</v>
      </c>
      <c r="G549" s="427">
        <v>9.8438279104003001</v>
      </c>
      <c r="H549" s="426" t="s">
        <v>196</v>
      </c>
      <c r="I549" s="428">
        <v>110000</v>
      </c>
      <c r="J549" s="428">
        <v>110000</v>
      </c>
      <c r="K549" s="428">
        <v>109994.35</v>
      </c>
      <c r="L549" s="383">
        <v>2</v>
      </c>
    </row>
    <row r="550" spans="1:12" s="381" customFormat="1" ht="15" x14ac:dyDescent="0.25">
      <c r="A550" s="382" t="s">
        <v>738</v>
      </c>
      <c r="B550" s="426" t="s">
        <v>188</v>
      </c>
      <c r="C550" s="427">
        <v>99.995000000000005</v>
      </c>
      <c r="D550" s="427">
        <v>9.5</v>
      </c>
      <c r="E550" s="427" t="s">
        <v>422</v>
      </c>
      <c r="F550" s="427">
        <v>9.5</v>
      </c>
      <c r="G550" s="427">
        <v>9.8438279104003001</v>
      </c>
      <c r="H550" s="426" t="s">
        <v>196</v>
      </c>
      <c r="I550" s="428">
        <v>85000</v>
      </c>
      <c r="J550" s="428">
        <v>85000</v>
      </c>
      <c r="K550" s="428">
        <v>84995.77</v>
      </c>
      <c r="L550" s="383">
        <v>1</v>
      </c>
    </row>
    <row r="551" spans="1:12" s="381" customFormat="1" ht="15" x14ac:dyDescent="0.25">
      <c r="A551" s="382" t="s">
        <v>738</v>
      </c>
      <c r="B551" s="426" t="s">
        <v>188</v>
      </c>
      <c r="C551" s="427">
        <v>99.9953</v>
      </c>
      <c r="D551" s="427">
        <v>9.25</v>
      </c>
      <c r="E551" s="427" t="s">
        <v>473</v>
      </c>
      <c r="F551" s="427">
        <v>9.25</v>
      </c>
      <c r="G551" s="427">
        <v>9.5758345544586003</v>
      </c>
      <c r="H551" s="426" t="s">
        <v>196</v>
      </c>
      <c r="I551" s="428">
        <v>97000</v>
      </c>
      <c r="J551" s="428">
        <v>97000</v>
      </c>
      <c r="K551" s="428">
        <v>96995.42</v>
      </c>
      <c r="L551" s="383">
        <v>1</v>
      </c>
    </row>
    <row r="552" spans="1:12" s="381" customFormat="1" ht="15" x14ac:dyDescent="0.25">
      <c r="A552" s="382" t="s">
        <v>738</v>
      </c>
      <c r="B552" s="426" t="s">
        <v>188</v>
      </c>
      <c r="C552" s="427">
        <v>99.995699999999999</v>
      </c>
      <c r="D552" s="427">
        <v>9.5</v>
      </c>
      <c r="E552" s="427" t="s">
        <v>636</v>
      </c>
      <c r="F552" s="427">
        <v>9.5</v>
      </c>
      <c r="G552" s="427">
        <v>9.8438279104003001</v>
      </c>
      <c r="H552" s="426" t="s">
        <v>196</v>
      </c>
      <c r="I552" s="428">
        <v>104000</v>
      </c>
      <c r="J552" s="428">
        <v>104000</v>
      </c>
      <c r="K552" s="428">
        <v>103995.57</v>
      </c>
      <c r="L552" s="383">
        <v>1</v>
      </c>
    </row>
    <row r="553" spans="1:12" s="381" customFormat="1" ht="15" x14ac:dyDescent="0.25">
      <c r="A553" s="382" t="s">
        <v>738</v>
      </c>
      <c r="B553" s="426" t="s">
        <v>188</v>
      </c>
      <c r="C553" s="427">
        <v>100</v>
      </c>
      <c r="D553" s="427">
        <v>9.25</v>
      </c>
      <c r="E553" s="427" t="s">
        <v>740</v>
      </c>
      <c r="F553" s="427">
        <v>9.25</v>
      </c>
      <c r="G553" s="427">
        <v>9.5758345544586003</v>
      </c>
      <c r="H553" s="426" t="s">
        <v>196</v>
      </c>
      <c r="I553" s="428">
        <v>253000</v>
      </c>
      <c r="J553" s="428">
        <v>253000</v>
      </c>
      <c r="K553" s="428">
        <v>253000</v>
      </c>
      <c r="L553" s="383">
        <v>7</v>
      </c>
    </row>
    <row r="554" spans="1:12" s="381" customFormat="1" ht="15" x14ac:dyDescent="0.25">
      <c r="A554" s="382" t="s">
        <v>738</v>
      </c>
      <c r="B554" s="426" t="s">
        <v>188</v>
      </c>
      <c r="C554" s="427">
        <v>100</v>
      </c>
      <c r="D554" s="427">
        <v>9.5</v>
      </c>
      <c r="E554" s="427" t="s">
        <v>338</v>
      </c>
      <c r="F554" s="427">
        <v>9.5</v>
      </c>
      <c r="G554" s="427">
        <v>9.8438279104003001</v>
      </c>
      <c r="H554" s="426" t="s">
        <v>196</v>
      </c>
      <c r="I554" s="428">
        <v>90000</v>
      </c>
      <c r="J554" s="428">
        <v>90000</v>
      </c>
      <c r="K554" s="428">
        <v>90000</v>
      </c>
      <c r="L554" s="383">
        <v>1</v>
      </c>
    </row>
    <row r="555" spans="1:12" s="381" customFormat="1" ht="15" x14ac:dyDescent="0.25">
      <c r="A555" s="382" t="s">
        <v>463</v>
      </c>
      <c r="B555" s="426" t="s">
        <v>188</v>
      </c>
      <c r="C555" s="427">
        <v>99.996099999999998</v>
      </c>
      <c r="D555" s="427">
        <v>9.5</v>
      </c>
      <c r="E555" s="427" t="s">
        <v>451</v>
      </c>
      <c r="F555" s="427">
        <v>9.5</v>
      </c>
      <c r="G555" s="427">
        <v>9.8438279104003001</v>
      </c>
      <c r="H555" s="426" t="s">
        <v>196</v>
      </c>
      <c r="I555" s="428">
        <v>135818</v>
      </c>
      <c r="J555" s="428">
        <v>135818</v>
      </c>
      <c r="K555" s="428">
        <v>135812.75</v>
      </c>
      <c r="L555" s="383">
        <v>3</v>
      </c>
    </row>
    <row r="556" spans="1:12" s="381" customFormat="1" ht="15" x14ac:dyDescent="0.25">
      <c r="A556" s="382" t="s">
        <v>463</v>
      </c>
      <c r="B556" s="426" t="s">
        <v>188</v>
      </c>
      <c r="C556" s="427">
        <v>99.996300000000005</v>
      </c>
      <c r="D556" s="427">
        <v>9.5</v>
      </c>
      <c r="E556" s="427" t="s">
        <v>280</v>
      </c>
      <c r="F556" s="427">
        <v>9.5</v>
      </c>
      <c r="G556" s="427">
        <v>9.8438279104003001</v>
      </c>
      <c r="H556" s="426" t="s">
        <v>196</v>
      </c>
      <c r="I556" s="428">
        <v>75000</v>
      </c>
      <c r="J556" s="428">
        <v>75000</v>
      </c>
      <c r="K556" s="428">
        <v>74997.25</v>
      </c>
      <c r="L556" s="383">
        <v>3</v>
      </c>
    </row>
    <row r="557" spans="1:12" s="381" customFormat="1" ht="15" x14ac:dyDescent="0.25">
      <c r="A557" s="382" t="s">
        <v>463</v>
      </c>
      <c r="B557" s="426" t="s">
        <v>188</v>
      </c>
      <c r="C557" s="427">
        <v>99.997</v>
      </c>
      <c r="D557" s="427">
        <v>9.5</v>
      </c>
      <c r="E557" s="427" t="s">
        <v>741</v>
      </c>
      <c r="F557" s="427">
        <v>9.5</v>
      </c>
      <c r="G557" s="427">
        <v>9.8438279104003001</v>
      </c>
      <c r="H557" s="426" t="s">
        <v>196</v>
      </c>
      <c r="I557" s="428">
        <v>99353</v>
      </c>
      <c r="J557" s="428">
        <v>99353</v>
      </c>
      <c r="K557" s="428">
        <v>99350.04</v>
      </c>
      <c r="L557" s="383">
        <v>1</v>
      </c>
    </row>
    <row r="558" spans="1:12" s="381" customFormat="1" ht="15" x14ac:dyDescent="0.25">
      <c r="A558" s="382" t="s">
        <v>463</v>
      </c>
      <c r="B558" s="426" t="s">
        <v>188</v>
      </c>
      <c r="C558" s="427">
        <v>99.997500000000002</v>
      </c>
      <c r="D558" s="427">
        <v>9.5</v>
      </c>
      <c r="E558" s="427" t="s">
        <v>742</v>
      </c>
      <c r="F558" s="427">
        <v>9.5</v>
      </c>
      <c r="G558" s="427">
        <v>9.8438279104003001</v>
      </c>
      <c r="H558" s="426" t="s">
        <v>196</v>
      </c>
      <c r="I558" s="428">
        <v>28500</v>
      </c>
      <c r="J558" s="428">
        <v>28500</v>
      </c>
      <c r="K558" s="428">
        <v>28499.29</v>
      </c>
      <c r="L558" s="383">
        <v>2</v>
      </c>
    </row>
    <row r="559" spans="1:12" s="381" customFormat="1" ht="15" x14ac:dyDescent="0.25">
      <c r="A559" s="382" t="s">
        <v>463</v>
      </c>
      <c r="B559" s="426" t="s">
        <v>188</v>
      </c>
      <c r="C559" s="427">
        <v>99.997699999999995</v>
      </c>
      <c r="D559" s="427">
        <v>9.5</v>
      </c>
      <c r="E559" s="427" t="s">
        <v>283</v>
      </c>
      <c r="F559" s="427">
        <v>9.5</v>
      </c>
      <c r="G559" s="427">
        <v>9.8438279104003001</v>
      </c>
      <c r="H559" s="426" t="s">
        <v>196</v>
      </c>
      <c r="I559" s="428">
        <v>60000</v>
      </c>
      <c r="J559" s="428">
        <v>60000</v>
      </c>
      <c r="K559" s="428">
        <v>59998.64</v>
      </c>
      <c r="L559" s="383">
        <v>2</v>
      </c>
    </row>
    <row r="560" spans="1:12" s="381" customFormat="1" ht="15" x14ac:dyDescent="0.25">
      <c r="A560" s="382" t="s">
        <v>463</v>
      </c>
      <c r="B560" s="426" t="s">
        <v>188</v>
      </c>
      <c r="C560" s="427">
        <v>99.998000000000005</v>
      </c>
      <c r="D560" s="427">
        <v>9.5</v>
      </c>
      <c r="E560" s="427" t="s">
        <v>326</v>
      </c>
      <c r="F560" s="427">
        <v>9.5</v>
      </c>
      <c r="G560" s="427">
        <v>9.8438279104003001</v>
      </c>
      <c r="H560" s="426" t="s">
        <v>196</v>
      </c>
      <c r="I560" s="428">
        <v>250000</v>
      </c>
      <c r="J560" s="428">
        <v>250000</v>
      </c>
      <c r="K560" s="428">
        <v>249995.02</v>
      </c>
      <c r="L560" s="383">
        <v>1</v>
      </c>
    </row>
    <row r="561" spans="1:12" s="381" customFormat="1" ht="15" x14ac:dyDescent="0.25">
      <c r="A561" s="382" t="s">
        <v>463</v>
      </c>
      <c r="B561" s="426" t="s">
        <v>188</v>
      </c>
      <c r="C561" s="427">
        <v>99.998800000000003</v>
      </c>
      <c r="D561" s="427">
        <v>9.5</v>
      </c>
      <c r="E561" s="427" t="s">
        <v>743</v>
      </c>
      <c r="F561" s="427">
        <v>9.5</v>
      </c>
      <c r="G561" s="427">
        <v>9.8438279104003001</v>
      </c>
      <c r="H561" s="426" t="s">
        <v>196</v>
      </c>
      <c r="I561" s="428">
        <v>16000</v>
      </c>
      <c r="J561" s="428">
        <v>16000</v>
      </c>
      <c r="K561" s="428">
        <v>15999.81</v>
      </c>
      <c r="L561" s="383">
        <v>1</v>
      </c>
    </row>
    <row r="562" spans="1:12" s="381" customFormat="1" ht="15" x14ac:dyDescent="0.25">
      <c r="A562" s="382" t="s">
        <v>463</v>
      </c>
      <c r="B562" s="426" t="s">
        <v>188</v>
      </c>
      <c r="C562" s="427">
        <v>99.999099999999999</v>
      </c>
      <c r="D562" s="427">
        <v>9.5</v>
      </c>
      <c r="E562" s="427" t="s">
        <v>744</v>
      </c>
      <c r="F562" s="427">
        <v>9.5</v>
      </c>
      <c r="G562" s="427">
        <v>9.8438279104003001</v>
      </c>
      <c r="H562" s="426" t="s">
        <v>196</v>
      </c>
      <c r="I562" s="428">
        <v>5000</v>
      </c>
      <c r="J562" s="428">
        <v>5000</v>
      </c>
      <c r="K562" s="428">
        <v>4999.96</v>
      </c>
      <c r="L562" s="383">
        <v>1</v>
      </c>
    </row>
    <row r="563" spans="1:12" s="381" customFormat="1" ht="15" x14ac:dyDescent="0.25">
      <c r="A563" s="382" t="s">
        <v>463</v>
      </c>
      <c r="B563" s="426" t="s">
        <v>188</v>
      </c>
      <c r="C563" s="427">
        <v>99.999700000000004</v>
      </c>
      <c r="D563" s="427">
        <v>9.5</v>
      </c>
      <c r="E563" s="427" t="s">
        <v>297</v>
      </c>
      <c r="F563" s="427">
        <v>9.5</v>
      </c>
      <c r="G563" s="427">
        <v>9.8438279104003001</v>
      </c>
      <c r="H563" s="426" t="s">
        <v>196</v>
      </c>
      <c r="I563" s="428">
        <v>82822</v>
      </c>
      <c r="J563" s="428">
        <v>82822</v>
      </c>
      <c r="K563" s="428">
        <v>82821.740000000005</v>
      </c>
      <c r="L563" s="383">
        <v>2</v>
      </c>
    </row>
    <row r="564" spans="1:12" s="381" customFormat="1" ht="15" x14ac:dyDescent="0.25">
      <c r="A564" s="382" t="s">
        <v>463</v>
      </c>
      <c r="B564" s="426" t="s">
        <v>188</v>
      </c>
      <c r="C564" s="427">
        <v>100</v>
      </c>
      <c r="D564" s="427">
        <v>9.5</v>
      </c>
      <c r="E564" s="427" t="s">
        <v>255</v>
      </c>
      <c r="F564" s="427">
        <v>9.5</v>
      </c>
      <c r="G564" s="427">
        <v>9.8438279104003001</v>
      </c>
      <c r="H564" s="426" t="s">
        <v>196</v>
      </c>
      <c r="I564" s="428">
        <v>78483</v>
      </c>
      <c r="J564" s="428">
        <v>78483</v>
      </c>
      <c r="K564" s="428">
        <v>78483</v>
      </c>
      <c r="L564" s="383">
        <v>2</v>
      </c>
    </row>
    <row r="565" spans="1:12" s="381" customFormat="1" ht="15" x14ac:dyDescent="0.25">
      <c r="A565" s="382" t="s">
        <v>463</v>
      </c>
      <c r="B565" s="426" t="s">
        <v>188</v>
      </c>
      <c r="C565" s="427">
        <v>104</v>
      </c>
      <c r="D565" s="427">
        <v>9.75</v>
      </c>
      <c r="E565" s="427" t="s">
        <v>511</v>
      </c>
      <c r="F565" s="427">
        <v>7.8548439033472004</v>
      </c>
      <c r="G565" s="427">
        <v>8.0892573752330001</v>
      </c>
      <c r="H565" s="426" t="s">
        <v>196</v>
      </c>
      <c r="I565" s="428">
        <v>750000.3</v>
      </c>
      <c r="J565" s="428">
        <v>789474</v>
      </c>
      <c r="K565" s="428">
        <v>780000.31</v>
      </c>
      <c r="L565" s="383">
        <v>4</v>
      </c>
    </row>
    <row r="566" spans="1:12" s="381" customFormat="1" ht="15" x14ac:dyDescent="0.25">
      <c r="A566" s="382" t="s">
        <v>463</v>
      </c>
      <c r="B566" s="426" t="s">
        <v>188</v>
      </c>
      <c r="C566" s="427">
        <v>104</v>
      </c>
      <c r="D566" s="427">
        <v>9.75</v>
      </c>
      <c r="E566" s="427" t="s">
        <v>745</v>
      </c>
      <c r="F566" s="427">
        <v>7.8774627668772998</v>
      </c>
      <c r="G566" s="427">
        <v>8.1132370786632002</v>
      </c>
      <c r="H566" s="426" t="s">
        <v>196</v>
      </c>
      <c r="I566" s="428">
        <v>750000.3</v>
      </c>
      <c r="J566" s="428">
        <v>789474</v>
      </c>
      <c r="K566" s="428">
        <v>780000.31</v>
      </c>
      <c r="L566" s="383">
        <v>4</v>
      </c>
    </row>
    <row r="567" spans="1:12" s="381" customFormat="1" ht="15" x14ac:dyDescent="0.25">
      <c r="A567" s="382" t="s">
        <v>746</v>
      </c>
      <c r="B567" s="426" t="s">
        <v>188</v>
      </c>
      <c r="C567" s="427">
        <v>99.997900000000001</v>
      </c>
      <c r="D567" s="427">
        <v>9.25</v>
      </c>
      <c r="E567" s="427" t="s">
        <v>283</v>
      </c>
      <c r="F567" s="427">
        <v>9.25</v>
      </c>
      <c r="G567" s="427">
        <v>9.5758345544586003</v>
      </c>
      <c r="H567" s="426" t="s">
        <v>196</v>
      </c>
      <c r="I567" s="428">
        <v>100000</v>
      </c>
      <c r="J567" s="428">
        <v>100000</v>
      </c>
      <c r="K567" s="428">
        <v>99997.87</v>
      </c>
      <c r="L567" s="383">
        <v>1</v>
      </c>
    </row>
    <row r="568" spans="1:12" s="381" customFormat="1" ht="15" x14ac:dyDescent="0.25">
      <c r="A568" s="382" t="s">
        <v>746</v>
      </c>
      <c r="B568" s="426" t="s">
        <v>188</v>
      </c>
      <c r="C568" s="427">
        <v>99.998099999999994</v>
      </c>
      <c r="D568" s="427">
        <v>9.25</v>
      </c>
      <c r="E568" s="427" t="s">
        <v>326</v>
      </c>
      <c r="F568" s="427">
        <v>9.25</v>
      </c>
      <c r="G568" s="427">
        <v>9.5758345544586003</v>
      </c>
      <c r="H568" s="426" t="s">
        <v>196</v>
      </c>
      <c r="I568" s="428">
        <v>10000</v>
      </c>
      <c r="J568" s="428">
        <v>10000</v>
      </c>
      <c r="K568" s="428">
        <v>9999.81</v>
      </c>
      <c r="L568" s="383">
        <v>1</v>
      </c>
    </row>
    <row r="569" spans="1:12" s="381" customFormat="1" ht="15" x14ac:dyDescent="0.25">
      <c r="A569" s="382" t="s">
        <v>746</v>
      </c>
      <c r="B569" s="426" t="s">
        <v>188</v>
      </c>
      <c r="C569" s="427">
        <v>99.998500000000007</v>
      </c>
      <c r="D569" s="427">
        <v>9.5</v>
      </c>
      <c r="E569" s="427" t="s">
        <v>464</v>
      </c>
      <c r="F569" s="427">
        <v>9.5</v>
      </c>
      <c r="G569" s="427">
        <v>9.8438279104003001</v>
      </c>
      <c r="H569" s="426" t="s">
        <v>196</v>
      </c>
      <c r="I569" s="428">
        <v>9937</v>
      </c>
      <c r="J569" s="428">
        <v>9937</v>
      </c>
      <c r="K569" s="428">
        <v>9936.86</v>
      </c>
      <c r="L569" s="383">
        <v>1</v>
      </c>
    </row>
    <row r="570" spans="1:12" s="381" customFormat="1" ht="15" x14ac:dyDescent="0.25">
      <c r="A570" s="382" t="s">
        <v>746</v>
      </c>
      <c r="B570" s="426" t="s">
        <v>188</v>
      </c>
      <c r="C570" s="427">
        <v>99.998900000000006</v>
      </c>
      <c r="D570" s="427">
        <v>9.25</v>
      </c>
      <c r="E570" s="427" t="s">
        <v>743</v>
      </c>
      <c r="F570" s="427">
        <v>9.25</v>
      </c>
      <c r="G570" s="427">
        <v>9.5758345544586003</v>
      </c>
      <c r="H570" s="426" t="s">
        <v>196</v>
      </c>
      <c r="I570" s="428">
        <v>20000</v>
      </c>
      <c r="J570" s="428">
        <v>20000</v>
      </c>
      <c r="K570" s="428">
        <v>19999.78</v>
      </c>
      <c r="L570" s="383">
        <v>1</v>
      </c>
    </row>
    <row r="571" spans="1:12" s="381" customFormat="1" ht="15" x14ac:dyDescent="0.25">
      <c r="A571" s="382" t="s">
        <v>746</v>
      </c>
      <c r="B571" s="426" t="s">
        <v>188</v>
      </c>
      <c r="C571" s="427">
        <v>99.999200000000002</v>
      </c>
      <c r="D571" s="427">
        <v>9.25</v>
      </c>
      <c r="E571" s="427" t="s">
        <v>744</v>
      </c>
      <c r="F571" s="427">
        <v>9.25</v>
      </c>
      <c r="G571" s="427">
        <v>9.5758345544586003</v>
      </c>
      <c r="H571" s="426" t="s">
        <v>196</v>
      </c>
      <c r="I571" s="428">
        <v>15000</v>
      </c>
      <c r="J571" s="428">
        <v>15000</v>
      </c>
      <c r="K571" s="428">
        <v>14999.87</v>
      </c>
      <c r="L571" s="383">
        <v>1</v>
      </c>
    </row>
    <row r="572" spans="1:12" s="381" customFormat="1" ht="15" x14ac:dyDescent="0.25">
      <c r="A572" s="382" t="s">
        <v>746</v>
      </c>
      <c r="B572" s="426" t="s">
        <v>188</v>
      </c>
      <c r="C572" s="427">
        <v>100</v>
      </c>
      <c r="D572" s="427">
        <v>9.25</v>
      </c>
      <c r="E572" s="427" t="s">
        <v>255</v>
      </c>
      <c r="F572" s="427">
        <v>9.25</v>
      </c>
      <c r="G572" s="427">
        <v>9.5758345544586003</v>
      </c>
      <c r="H572" s="426" t="s">
        <v>196</v>
      </c>
      <c r="I572" s="428">
        <v>70000</v>
      </c>
      <c r="J572" s="428">
        <v>70000</v>
      </c>
      <c r="K572" s="428">
        <v>70000</v>
      </c>
      <c r="L572" s="383">
        <v>1</v>
      </c>
    </row>
    <row r="573" spans="1:12" s="381" customFormat="1" ht="15" x14ac:dyDescent="0.25">
      <c r="A573" s="382" t="s">
        <v>220</v>
      </c>
      <c r="B573" s="426" t="s">
        <v>188</v>
      </c>
      <c r="C573" s="427">
        <v>95.974900000000005</v>
      </c>
      <c r="D573" s="427">
        <v>9</v>
      </c>
      <c r="E573" s="427" t="s">
        <v>378</v>
      </c>
      <c r="F573" s="427">
        <v>11.25</v>
      </c>
      <c r="G573" s="427">
        <v>11.7335708713531</v>
      </c>
      <c r="H573" s="426" t="s">
        <v>196</v>
      </c>
      <c r="I573" s="428">
        <v>10341</v>
      </c>
      <c r="J573" s="428">
        <v>10341</v>
      </c>
      <c r="K573" s="428">
        <v>9924.77</v>
      </c>
      <c r="L573" s="383">
        <v>1</v>
      </c>
    </row>
    <row r="574" spans="1:12" s="381" customFormat="1" ht="15" x14ac:dyDescent="0.25">
      <c r="A574" s="382" t="s">
        <v>220</v>
      </c>
      <c r="B574" s="426" t="s">
        <v>188</v>
      </c>
      <c r="C574" s="427">
        <v>95.979600000000005</v>
      </c>
      <c r="D574" s="427">
        <v>9</v>
      </c>
      <c r="E574" s="427" t="s">
        <v>747</v>
      </c>
      <c r="F574" s="427">
        <v>11.25</v>
      </c>
      <c r="G574" s="427">
        <v>11.7335708713531</v>
      </c>
      <c r="H574" s="426" t="s">
        <v>196</v>
      </c>
      <c r="I574" s="428">
        <v>2000000</v>
      </c>
      <c r="J574" s="428">
        <v>2000000</v>
      </c>
      <c r="K574" s="428">
        <v>1919591.66</v>
      </c>
      <c r="L574" s="383">
        <v>3</v>
      </c>
    </row>
    <row r="575" spans="1:12" s="381" customFormat="1" ht="15" x14ac:dyDescent="0.25">
      <c r="A575" s="382" t="s">
        <v>220</v>
      </c>
      <c r="B575" s="426" t="s">
        <v>188</v>
      </c>
      <c r="C575" s="427">
        <v>95.984300000000005</v>
      </c>
      <c r="D575" s="427">
        <v>9</v>
      </c>
      <c r="E575" s="427" t="s">
        <v>507</v>
      </c>
      <c r="F575" s="427">
        <v>11.25</v>
      </c>
      <c r="G575" s="427">
        <v>11.7335708713531</v>
      </c>
      <c r="H575" s="426" t="s">
        <v>196</v>
      </c>
      <c r="I575" s="428">
        <v>155494</v>
      </c>
      <c r="J575" s="428">
        <v>155494</v>
      </c>
      <c r="K575" s="428">
        <v>149249.75</v>
      </c>
      <c r="L575" s="383">
        <v>1</v>
      </c>
    </row>
    <row r="576" spans="1:12" s="381" customFormat="1" ht="15" x14ac:dyDescent="0.25">
      <c r="A576" s="382" t="s">
        <v>220</v>
      </c>
      <c r="B576" s="426" t="s">
        <v>188</v>
      </c>
      <c r="C576" s="427">
        <v>95.988900000000001</v>
      </c>
      <c r="D576" s="427">
        <v>9</v>
      </c>
      <c r="E576" s="427" t="s">
        <v>748</v>
      </c>
      <c r="F576" s="427">
        <v>11.25</v>
      </c>
      <c r="G576" s="427">
        <v>11.7335708713531</v>
      </c>
      <c r="H576" s="426" t="s">
        <v>196</v>
      </c>
      <c r="I576" s="428">
        <v>2038157</v>
      </c>
      <c r="J576" s="428">
        <v>2038157</v>
      </c>
      <c r="K576" s="428">
        <v>1956405.1</v>
      </c>
      <c r="L576" s="383">
        <v>3</v>
      </c>
    </row>
    <row r="577" spans="1:12" s="381" customFormat="1" ht="15" x14ac:dyDescent="0.25">
      <c r="A577" s="382" t="s">
        <v>220</v>
      </c>
      <c r="B577" s="426" t="s">
        <v>188</v>
      </c>
      <c r="C577" s="427">
        <v>98.258700000000005</v>
      </c>
      <c r="D577" s="427">
        <v>9</v>
      </c>
      <c r="E577" s="427" t="s">
        <v>749</v>
      </c>
      <c r="F577" s="427">
        <v>10.5</v>
      </c>
      <c r="G577" s="427">
        <v>10.920720136962901</v>
      </c>
      <c r="H577" s="426" t="s">
        <v>196</v>
      </c>
      <c r="I577" s="428">
        <v>3879.47</v>
      </c>
      <c r="J577" s="428">
        <v>4232</v>
      </c>
      <c r="K577" s="428">
        <v>3811.92</v>
      </c>
      <c r="L577" s="383">
        <v>1</v>
      </c>
    </row>
    <row r="578" spans="1:12" s="381" customFormat="1" ht="15" x14ac:dyDescent="0.25">
      <c r="A578" s="382" t="s">
        <v>220</v>
      </c>
      <c r="B578" s="426" t="s">
        <v>188</v>
      </c>
      <c r="C578" s="427">
        <v>98.270300000000006</v>
      </c>
      <c r="D578" s="427">
        <v>9</v>
      </c>
      <c r="E578" s="427" t="s">
        <v>750</v>
      </c>
      <c r="F578" s="427">
        <v>10.5</v>
      </c>
      <c r="G578" s="427">
        <v>10.920720136962901</v>
      </c>
      <c r="H578" s="426" t="s">
        <v>196</v>
      </c>
      <c r="I578" s="428">
        <v>12551.46</v>
      </c>
      <c r="J578" s="428">
        <v>13692</v>
      </c>
      <c r="K578" s="428">
        <v>12334.36</v>
      </c>
      <c r="L578" s="383">
        <v>1</v>
      </c>
    </row>
    <row r="579" spans="1:12" s="381" customFormat="1" ht="15" x14ac:dyDescent="0.25">
      <c r="A579" s="382" t="s">
        <v>220</v>
      </c>
      <c r="B579" s="426" t="s">
        <v>188</v>
      </c>
      <c r="C579" s="427">
        <v>98.5</v>
      </c>
      <c r="D579" s="427">
        <v>8</v>
      </c>
      <c r="E579" s="427" t="s">
        <v>751</v>
      </c>
      <c r="F579" s="427">
        <v>8.8483076180779996</v>
      </c>
      <c r="G579" s="427">
        <v>9.1462583446134005</v>
      </c>
      <c r="H579" s="426" t="s">
        <v>196</v>
      </c>
      <c r="I579" s="428">
        <v>30000.240000000002</v>
      </c>
      <c r="J579" s="428">
        <v>47319</v>
      </c>
      <c r="K579" s="428">
        <v>29550.240000000002</v>
      </c>
      <c r="L579" s="383">
        <v>3</v>
      </c>
    </row>
    <row r="580" spans="1:12" s="381" customFormat="1" ht="15" x14ac:dyDescent="0.25">
      <c r="A580" s="382" t="s">
        <v>220</v>
      </c>
      <c r="B580" s="426" t="s">
        <v>188</v>
      </c>
      <c r="C580" s="427">
        <v>99.98</v>
      </c>
      <c r="D580" s="427">
        <v>9</v>
      </c>
      <c r="E580" s="427" t="s">
        <v>752</v>
      </c>
      <c r="F580" s="427">
        <v>9.0200433032145995</v>
      </c>
      <c r="G580" s="427">
        <v>9.3297603492696002</v>
      </c>
      <c r="H580" s="426" t="s">
        <v>196</v>
      </c>
      <c r="I580" s="428">
        <v>30000</v>
      </c>
      <c r="J580" s="428">
        <v>59976</v>
      </c>
      <c r="K580" s="428">
        <v>29994</v>
      </c>
      <c r="L580" s="383">
        <v>3</v>
      </c>
    </row>
    <row r="581" spans="1:12" s="381" customFormat="1" ht="15" x14ac:dyDescent="0.25">
      <c r="A581" s="382" t="s">
        <v>220</v>
      </c>
      <c r="B581" s="426" t="s">
        <v>188</v>
      </c>
      <c r="C581" s="427">
        <v>99.98</v>
      </c>
      <c r="D581" s="427">
        <v>9</v>
      </c>
      <c r="E581" s="427" t="s">
        <v>753</v>
      </c>
      <c r="F581" s="427">
        <v>9.0191352009419994</v>
      </c>
      <c r="G581" s="427">
        <v>9.3287894210735001</v>
      </c>
      <c r="H581" s="426" t="s">
        <v>196</v>
      </c>
      <c r="I581" s="428">
        <v>30001.5</v>
      </c>
      <c r="J581" s="428">
        <v>40002</v>
      </c>
      <c r="K581" s="428">
        <v>29995.5</v>
      </c>
      <c r="L581" s="383">
        <v>3</v>
      </c>
    </row>
    <row r="582" spans="1:12" s="381" customFormat="1" ht="15" x14ac:dyDescent="0.25">
      <c r="A582" s="382" t="s">
        <v>220</v>
      </c>
      <c r="B582" s="426" t="s">
        <v>188</v>
      </c>
      <c r="C582" s="427">
        <v>100</v>
      </c>
      <c r="D582" s="427">
        <v>9</v>
      </c>
      <c r="E582" s="427" t="s">
        <v>754</v>
      </c>
      <c r="F582" s="427">
        <v>8.9965708227685006</v>
      </c>
      <c r="G582" s="427">
        <v>9.3046660311918004</v>
      </c>
      <c r="H582" s="426" t="s">
        <v>196</v>
      </c>
      <c r="I582" s="428">
        <v>1550000</v>
      </c>
      <c r="J582" s="428">
        <v>1550000</v>
      </c>
      <c r="K582" s="428">
        <v>1550000</v>
      </c>
      <c r="L582" s="383">
        <v>3</v>
      </c>
    </row>
    <row r="583" spans="1:12" s="381" customFormat="1" ht="15" x14ac:dyDescent="0.25">
      <c r="A583" s="382" t="s">
        <v>220</v>
      </c>
      <c r="B583" s="426" t="s">
        <v>188</v>
      </c>
      <c r="C583" s="427">
        <v>100</v>
      </c>
      <c r="D583" s="427">
        <v>9</v>
      </c>
      <c r="E583" s="427" t="s">
        <v>755</v>
      </c>
      <c r="F583" s="427">
        <v>8.9997620063754002</v>
      </c>
      <c r="G583" s="427">
        <v>9.3080774567701994</v>
      </c>
      <c r="H583" s="426" t="s">
        <v>196</v>
      </c>
      <c r="I583" s="428">
        <v>673051.98</v>
      </c>
      <c r="J583" s="428">
        <v>897283</v>
      </c>
      <c r="K583" s="428">
        <v>673051.98</v>
      </c>
      <c r="L583" s="383">
        <v>2</v>
      </c>
    </row>
    <row r="584" spans="1:12" s="381" customFormat="1" ht="15" x14ac:dyDescent="0.25">
      <c r="A584" s="382" t="s">
        <v>221</v>
      </c>
      <c r="B584" s="426" t="s">
        <v>188</v>
      </c>
      <c r="C584" s="427">
        <v>95.151700000000005</v>
      </c>
      <c r="D584" s="427">
        <v>9</v>
      </c>
      <c r="E584" s="427" t="s">
        <v>649</v>
      </c>
      <c r="F584" s="427">
        <v>11.25</v>
      </c>
      <c r="G584" s="427">
        <v>11.7335708713531</v>
      </c>
      <c r="H584" s="426" t="s">
        <v>196</v>
      </c>
      <c r="I584" s="428">
        <v>200000</v>
      </c>
      <c r="J584" s="428">
        <v>200000</v>
      </c>
      <c r="K584" s="428">
        <v>190303.38</v>
      </c>
      <c r="L584" s="383">
        <v>1</v>
      </c>
    </row>
    <row r="585" spans="1:12" s="381" customFormat="1" ht="15" x14ac:dyDescent="0.25">
      <c r="A585" s="382" t="s">
        <v>221</v>
      </c>
      <c r="B585" s="426" t="s">
        <v>188</v>
      </c>
      <c r="C585" s="427">
        <v>95.156000000000006</v>
      </c>
      <c r="D585" s="427">
        <v>9</v>
      </c>
      <c r="E585" s="427" t="s">
        <v>622</v>
      </c>
      <c r="F585" s="427">
        <v>11.25</v>
      </c>
      <c r="G585" s="427">
        <v>11.7335708713531</v>
      </c>
      <c r="H585" s="426" t="s">
        <v>196</v>
      </c>
      <c r="I585" s="428">
        <v>600000</v>
      </c>
      <c r="J585" s="428">
        <v>600000</v>
      </c>
      <c r="K585" s="428">
        <v>570936.26</v>
      </c>
      <c r="L585" s="383">
        <v>2</v>
      </c>
    </row>
    <row r="586" spans="1:12" s="381" customFormat="1" ht="15" x14ac:dyDescent="0.25">
      <c r="A586" s="382" t="s">
        <v>221</v>
      </c>
      <c r="B586" s="426" t="s">
        <v>188</v>
      </c>
      <c r="C586" s="427">
        <v>97.215900000000005</v>
      </c>
      <c r="D586" s="427">
        <v>9</v>
      </c>
      <c r="E586" s="427" t="s">
        <v>584</v>
      </c>
      <c r="F586" s="427">
        <v>10.3</v>
      </c>
      <c r="G586" s="427">
        <v>10.704711008937799</v>
      </c>
      <c r="H586" s="426" t="s">
        <v>196</v>
      </c>
      <c r="I586" s="428">
        <v>48720</v>
      </c>
      <c r="J586" s="428">
        <v>48720</v>
      </c>
      <c r="K586" s="428">
        <v>47363.6</v>
      </c>
      <c r="L586" s="383">
        <v>3</v>
      </c>
    </row>
    <row r="587" spans="1:12" s="381" customFormat="1" ht="15" x14ac:dyDescent="0.25">
      <c r="A587" s="382" t="s">
        <v>221</v>
      </c>
      <c r="B587" s="426" t="s">
        <v>188</v>
      </c>
      <c r="C587" s="427">
        <v>97.229299999999995</v>
      </c>
      <c r="D587" s="427">
        <v>9</v>
      </c>
      <c r="E587" s="427" t="s">
        <v>756</v>
      </c>
      <c r="F587" s="427">
        <v>10.3</v>
      </c>
      <c r="G587" s="427">
        <v>10.704711008937799</v>
      </c>
      <c r="H587" s="426" t="s">
        <v>196</v>
      </c>
      <c r="I587" s="428">
        <v>31157</v>
      </c>
      <c r="J587" s="428">
        <v>31157</v>
      </c>
      <c r="K587" s="428">
        <v>30293.73</v>
      </c>
      <c r="L587" s="383">
        <v>3</v>
      </c>
    </row>
    <row r="588" spans="1:12" s="381" customFormat="1" ht="15" x14ac:dyDescent="0.25">
      <c r="A588" s="382" t="s">
        <v>221</v>
      </c>
      <c r="B588" s="426" t="s">
        <v>188</v>
      </c>
      <c r="C588" s="427">
        <v>97.333500000000001</v>
      </c>
      <c r="D588" s="427">
        <v>9</v>
      </c>
      <c r="E588" s="427" t="s">
        <v>756</v>
      </c>
      <c r="F588" s="427">
        <v>10.25</v>
      </c>
      <c r="G588" s="427">
        <v>10.650758059097299</v>
      </c>
      <c r="H588" s="426" t="s">
        <v>196</v>
      </c>
      <c r="I588" s="428">
        <v>27324</v>
      </c>
      <c r="J588" s="428">
        <v>27324</v>
      </c>
      <c r="K588" s="428">
        <v>26595.4</v>
      </c>
      <c r="L588" s="383">
        <v>2</v>
      </c>
    </row>
    <row r="589" spans="1:12" s="381" customFormat="1" ht="15" x14ac:dyDescent="0.25">
      <c r="A589" s="382" t="s">
        <v>221</v>
      </c>
      <c r="B589" s="426" t="s">
        <v>188</v>
      </c>
      <c r="C589" s="427">
        <v>98.659300000000002</v>
      </c>
      <c r="D589" s="427">
        <v>9</v>
      </c>
      <c r="E589" s="427" t="s">
        <v>390</v>
      </c>
      <c r="F589" s="427">
        <v>10</v>
      </c>
      <c r="G589" s="427">
        <v>10.381289062499899</v>
      </c>
      <c r="H589" s="426" t="s">
        <v>196</v>
      </c>
      <c r="I589" s="428">
        <v>4869.51</v>
      </c>
      <c r="J589" s="428">
        <v>5312</v>
      </c>
      <c r="K589" s="428">
        <v>4804.22</v>
      </c>
      <c r="L589" s="383">
        <v>1</v>
      </c>
    </row>
    <row r="590" spans="1:12" s="381" customFormat="1" ht="15" x14ac:dyDescent="0.25">
      <c r="A590" s="382" t="s">
        <v>221</v>
      </c>
      <c r="B590" s="426" t="s">
        <v>188</v>
      </c>
      <c r="C590" s="427">
        <v>99.532300000000006</v>
      </c>
      <c r="D590" s="427">
        <v>8</v>
      </c>
      <c r="E590" s="427" t="s">
        <v>757</v>
      </c>
      <c r="F590" s="427">
        <v>8.5</v>
      </c>
      <c r="G590" s="427">
        <v>8.7747961721190997</v>
      </c>
      <c r="H590" s="426" t="s">
        <v>196</v>
      </c>
      <c r="I590" s="428">
        <v>77000</v>
      </c>
      <c r="J590" s="428">
        <v>220000</v>
      </c>
      <c r="K590" s="428">
        <v>76639.899999999994</v>
      </c>
      <c r="L590" s="383">
        <v>1</v>
      </c>
    </row>
    <row r="591" spans="1:12" s="381" customFormat="1" ht="15" x14ac:dyDescent="0.25">
      <c r="A591" s="382" t="s">
        <v>363</v>
      </c>
      <c r="B591" s="426" t="s">
        <v>188</v>
      </c>
      <c r="C591" s="427">
        <v>99.991100000000003</v>
      </c>
      <c r="D591" s="427">
        <v>10.75</v>
      </c>
      <c r="E591" s="427" t="s">
        <v>758</v>
      </c>
      <c r="F591" s="427">
        <v>10.75</v>
      </c>
      <c r="G591" s="427">
        <v>11.191175897232</v>
      </c>
      <c r="H591" s="426" t="s">
        <v>196</v>
      </c>
      <c r="I591" s="428">
        <v>14716</v>
      </c>
      <c r="J591" s="428">
        <v>14716</v>
      </c>
      <c r="K591" s="428">
        <v>14714.69</v>
      </c>
      <c r="L591" s="383">
        <v>1</v>
      </c>
    </row>
    <row r="592" spans="1:12" s="381" customFormat="1" ht="15" x14ac:dyDescent="0.25">
      <c r="A592" s="382" t="s">
        <v>363</v>
      </c>
      <c r="B592" s="426" t="s">
        <v>188</v>
      </c>
      <c r="C592" s="427">
        <v>99.991100000000003</v>
      </c>
      <c r="D592" s="427">
        <v>10.75</v>
      </c>
      <c r="E592" s="427" t="s">
        <v>269</v>
      </c>
      <c r="F592" s="427">
        <v>10.75</v>
      </c>
      <c r="G592" s="427">
        <v>11.191175897232</v>
      </c>
      <c r="H592" s="426" t="s">
        <v>196</v>
      </c>
      <c r="I592" s="428">
        <v>30000</v>
      </c>
      <c r="J592" s="428">
        <v>30000</v>
      </c>
      <c r="K592" s="428">
        <v>29997.33</v>
      </c>
      <c r="L592" s="383">
        <v>1</v>
      </c>
    </row>
    <row r="593" spans="1:12" s="381" customFormat="1" ht="15" x14ac:dyDescent="0.25">
      <c r="A593" s="382" t="s">
        <v>363</v>
      </c>
      <c r="B593" s="426" t="s">
        <v>188</v>
      </c>
      <c r="C593" s="427">
        <v>99.991500000000002</v>
      </c>
      <c r="D593" s="427">
        <v>10.75</v>
      </c>
      <c r="E593" s="427" t="s">
        <v>318</v>
      </c>
      <c r="F593" s="427">
        <v>10.75</v>
      </c>
      <c r="G593" s="427">
        <v>11.191175897232</v>
      </c>
      <c r="H593" s="426" t="s">
        <v>196</v>
      </c>
      <c r="I593" s="428">
        <v>19582</v>
      </c>
      <c r="J593" s="428">
        <v>19582</v>
      </c>
      <c r="K593" s="428">
        <v>19580.34</v>
      </c>
      <c r="L593" s="383">
        <v>1</v>
      </c>
    </row>
    <row r="594" spans="1:12" s="381" customFormat="1" ht="15" x14ac:dyDescent="0.25">
      <c r="A594" s="382" t="s">
        <v>363</v>
      </c>
      <c r="B594" s="426" t="s">
        <v>188</v>
      </c>
      <c r="C594" s="427">
        <v>99.991600000000005</v>
      </c>
      <c r="D594" s="427">
        <v>10.75</v>
      </c>
      <c r="E594" s="427" t="s">
        <v>436</v>
      </c>
      <c r="F594" s="427">
        <v>10.75</v>
      </c>
      <c r="G594" s="427">
        <v>11.191175897232</v>
      </c>
      <c r="H594" s="426" t="s">
        <v>196</v>
      </c>
      <c r="I594" s="428">
        <v>8314</v>
      </c>
      <c r="J594" s="428">
        <v>8314</v>
      </c>
      <c r="K594" s="428">
        <v>8313.2999999999993</v>
      </c>
      <c r="L594" s="383">
        <v>1</v>
      </c>
    </row>
    <row r="595" spans="1:12" s="381" customFormat="1" ht="15" x14ac:dyDescent="0.25">
      <c r="A595" s="382" t="s">
        <v>363</v>
      </c>
      <c r="B595" s="426" t="s">
        <v>188</v>
      </c>
      <c r="C595" s="427">
        <v>99.991600000000005</v>
      </c>
      <c r="D595" s="427">
        <v>10.75</v>
      </c>
      <c r="E595" s="427" t="s">
        <v>759</v>
      </c>
      <c r="F595" s="427">
        <v>10.75</v>
      </c>
      <c r="G595" s="427">
        <v>11.191175897232</v>
      </c>
      <c r="H595" s="426" t="s">
        <v>196</v>
      </c>
      <c r="I595" s="428">
        <v>27203</v>
      </c>
      <c r="J595" s="428">
        <v>27203</v>
      </c>
      <c r="K595" s="428">
        <v>27200.720000000001</v>
      </c>
      <c r="L595" s="383">
        <v>2</v>
      </c>
    </row>
    <row r="596" spans="1:12" s="381" customFormat="1" ht="15" x14ac:dyDescent="0.25">
      <c r="A596" s="382" t="s">
        <v>363</v>
      </c>
      <c r="B596" s="426" t="s">
        <v>188</v>
      </c>
      <c r="C596" s="427">
        <v>99.991699999999994</v>
      </c>
      <c r="D596" s="427">
        <v>10.75</v>
      </c>
      <c r="E596" s="427" t="s">
        <v>276</v>
      </c>
      <c r="F596" s="427">
        <v>10.75</v>
      </c>
      <c r="G596" s="427">
        <v>11.191175897232</v>
      </c>
      <c r="H596" s="426" t="s">
        <v>196</v>
      </c>
      <c r="I596" s="428">
        <v>30000</v>
      </c>
      <c r="J596" s="428">
        <v>30000</v>
      </c>
      <c r="K596" s="428">
        <v>29997.52</v>
      </c>
      <c r="L596" s="383">
        <v>1</v>
      </c>
    </row>
    <row r="597" spans="1:12" s="381" customFormat="1" ht="15" x14ac:dyDescent="0.25">
      <c r="A597" s="382" t="s">
        <v>363</v>
      </c>
      <c r="B597" s="426" t="s">
        <v>188</v>
      </c>
      <c r="C597" s="427">
        <v>99.992199999999997</v>
      </c>
      <c r="D597" s="427">
        <v>10.75</v>
      </c>
      <c r="E597" s="427" t="s">
        <v>661</v>
      </c>
      <c r="F597" s="427">
        <v>10.75</v>
      </c>
      <c r="G597" s="427">
        <v>11.191175897232</v>
      </c>
      <c r="H597" s="426" t="s">
        <v>196</v>
      </c>
      <c r="I597" s="428">
        <v>20000</v>
      </c>
      <c r="J597" s="428">
        <v>20000</v>
      </c>
      <c r="K597" s="428">
        <v>19998.45</v>
      </c>
      <c r="L597" s="383">
        <v>1</v>
      </c>
    </row>
    <row r="598" spans="1:12" s="381" customFormat="1" ht="15" x14ac:dyDescent="0.25">
      <c r="A598" s="382" t="s">
        <v>363</v>
      </c>
      <c r="B598" s="426" t="s">
        <v>188</v>
      </c>
      <c r="C598" s="427">
        <v>99.994799999999998</v>
      </c>
      <c r="D598" s="427">
        <v>10.5</v>
      </c>
      <c r="E598" s="427" t="s">
        <v>760</v>
      </c>
      <c r="F598" s="427">
        <v>10.5</v>
      </c>
      <c r="G598" s="427">
        <v>10.920720136962901</v>
      </c>
      <c r="H598" s="426" t="s">
        <v>196</v>
      </c>
      <c r="I598" s="428">
        <v>5000</v>
      </c>
      <c r="J598" s="428">
        <v>5000</v>
      </c>
      <c r="K598" s="428">
        <v>4999.74</v>
      </c>
      <c r="L598" s="383">
        <v>1</v>
      </c>
    </row>
    <row r="599" spans="1:12" s="381" customFormat="1" ht="15" x14ac:dyDescent="0.25">
      <c r="A599" s="382" t="s">
        <v>363</v>
      </c>
      <c r="B599" s="426" t="s">
        <v>188</v>
      </c>
      <c r="C599" s="427">
        <v>99.995800000000003</v>
      </c>
      <c r="D599" s="427">
        <v>10.5</v>
      </c>
      <c r="E599" s="427" t="s">
        <v>761</v>
      </c>
      <c r="F599" s="427">
        <v>10.5</v>
      </c>
      <c r="G599" s="427">
        <v>10.920720136962901</v>
      </c>
      <c r="H599" s="426" t="s">
        <v>196</v>
      </c>
      <c r="I599" s="428">
        <v>5922</v>
      </c>
      <c r="J599" s="428">
        <v>5922</v>
      </c>
      <c r="K599" s="428">
        <v>5921.75</v>
      </c>
      <c r="L599" s="383">
        <v>1</v>
      </c>
    </row>
    <row r="600" spans="1:12" s="381" customFormat="1" ht="15" x14ac:dyDescent="0.25">
      <c r="A600" s="382" t="s">
        <v>363</v>
      </c>
      <c r="B600" s="426" t="s">
        <v>188</v>
      </c>
      <c r="C600" s="427">
        <v>99.996700000000004</v>
      </c>
      <c r="D600" s="427">
        <v>10.5</v>
      </c>
      <c r="E600" s="427" t="s">
        <v>762</v>
      </c>
      <c r="F600" s="427">
        <v>10.5</v>
      </c>
      <c r="G600" s="427">
        <v>10.920720136962901</v>
      </c>
      <c r="H600" s="426" t="s">
        <v>196</v>
      </c>
      <c r="I600" s="428">
        <v>300000</v>
      </c>
      <c r="J600" s="428">
        <v>300000</v>
      </c>
      <c r="K600" s="428">
        <v>299989.96000000002</v>
      </c>
      <c r="L600" s="383">
        <v>1</v>
      </c>
    </row>
    <row r="601" spans="1:12" s="381" customFormat="1" ht="15" x14ac:dyDescent="0.25">
      <c r="A601" s="382" t="s">
        <v>330</v>
      </c>
      <c r="B601" s="426" t="s">
        <v>188</v>
      </c>
      <c r="C601" s="427">
        <v>96.121200000000002</v>
      </c>
      <c r="D601" s="427">
        <v>8</v>
      </c>
      <c r="E601" s="427" t="s">
        <v>763</v>
      </c>
      <c r="F601" s="427">
        <v>10.25</v>
      </c>
      <c r="G601" s="427">
        <v>10.650758059097299</v>
      </c>
      <c r="H601" s="426" t="s">
        <v>196</v>
      </c>
      <c r="I601" s="428">
        <v>11047.58</v>
      </c>
      <c r="J601" s="428">
        <v>20615</v>
      </c>
      <c r="K601" s="428">
        <v>10619.06</v>
      </c>
      <c r="L601" s="383">
        <v>1</v>
      </c>
    </row>
    <row r="602" spans="1:12" s="381" customFormat="1" ht="15" x14ac:dyDescent="0.25">
      <c r="A602" s="382" t="s">
        <v>277</v>
      </c>
      <c r="B602" s="426" t="s">
        <v>188</v>
      </c>
      <c r="C602" s="427">
        <v>99.98</v>
      </c>
      <c r="D602" s="427">
        <v>9</v>
      </c>
      <c r="E602" s="427" t="s">
        <v>659</v>
      </c>
      <c r="F602" s="427">
        <v>9.0101765071041999</v>
      </c>
      <c r="G602" s="427">
        <v>9.3192112777609992</v>
      </c>
      <c r="H602" s="426" t="s">
        <v>196</v>
      </c>
      <c r="I602" s="428">
        <v>30000.6</v>
      </c>
      <c r="J602" s="428">
        <v>42858</v>
      </c>
      <c r="K602" s="428">
        <v>29994.6</v>
      </c>
      <c r="L602" s="383">
        <v>3</v>
      </c>
    </row>
    <row r="603" spans="1:12" s="381" customFormat="1" ht="15" x14ac:dyDescent="0.25">
      <c r="A603" s="382" t="s">
        <v>764</v>
      </c>
      <c r="B603" s="426" t="s">
        <v>188</v>
      </c>
      <c r="C603" s="427">
        <v>102</v>
      </c>
      <c r="D603" s="427">
        <v>10.3</v>
      </c>
      <c r="E603" s="427" t="s">
        <v>765</v>
      </c>
      <c r="F603" s="427"/>
      <c r="G603" s="427">
        <v>8.1830109469514003</v>
      </c>
      <c r="H603" s="426" t="s">
        <v>196</v>
      </c>
      <c r="I603" s="428">
        <v>50000</v>
      </c>
      <c r="J603" s="428">
        <v>50000</v>
      </c>
      <c r="K603" s="428">
        <v>51000</v>
      </c>
      <c r="L603" s="383">
        <v>1</v>
      </c>
    </row>
    <row r="604" spans="1:12" s="381" customFormat="1" ht="15" x14ac:dyDescent="0.25">
      <c r="A604" s="382" t="s">
        <v>764</v>
      </c>
      <c r="B604" s="426" t="s">
        <v>188</v>
      </c>
      <c r="C604" s="427">
        <v>102</v>
      </c>
      <c r="D604" s="427">
        <v>10.5</v>
      </c>
      <c r="E604" s="427" t="s">
        <v>530</v>
      </c>
      <c r="F604" s="427">
        <v>8.3280325534135002</v>
      </c>
      <c r="G604" s="427">
        <v>8.5917468173099998</v>
      </c>
      <c r="H604" s="426" t="s">
        <v>196</v>
      </c>
      <c r="I604" s="428">
        <v>50000</v>
      </c>
      <c r="J604" s="428">
        <v>50000</v>
      </c>
      <c r="K604" s="428">
        <v>51000</v>
      </c>
      <c r="L604" s="383">
        <v>1</v>
      </c>
    </row>
    <row r="605" spans="1:12" s="381" customFormat="1" ht="15" x14ac:dyDescent="0.25">
      <c r="A605" s="382" t="s">
        <v>472</v>
      </c>
      <c r="B605" s="426" t="s">
        <v>188</v>
      </c>
      <c r="C605" s="427">
        <v>102</v>
      </c>
      <c r="D605" s="427">
        <v>11</v>
      </c>
      <c r="E605" s="427" t="s">
        <v>341</v>
      </c>
      <c r="F605" s="427">
        <v>10.1358897892906</v>
      </c>
      <c r="G605" s="427">
        <v>10.527700271989</v>
      </c>
      <c r="H605" s="426" t="s">
        <v>196</v>
      </c>
      <c r="I605" s="428">
        <v>92640.63</v>
      </c>
      <c r="J605" s="428">
        <v>96250</v>
      </c>
      <c r="K605" s="428">
        <v>94493.440000000002</v>
      </c>
      <c r="L605" s="383">
        <v>1</v>
      </c>
    </row>
    <row r="606" spans="1:12" s="381" customFormat="1" ht="15" x14ac:dyDescent="0.25">
      <c r="A606" s="382" t="s">
        <v>278</v>
      </c>
      <c r="B606" s="426" t="s">
        <v>188</v>
      </c>
      <c r="C606" s="427">
        <v>100.6778</v>
      </c>
      <c r="D606" s="427">
        <v>7.5</v>
      </c>
      <c r="E606" s="427" t="s">
        <v>412</v>
      </c>
      <c r="F606" s="427">
        <v>7.25</v>
      </c>
      <c r="G606" s="427">
        <v>7.3814062499999</v>
      </c>
      <c r="H606" s="426" t="s">
        <v>196</v>
      </c>
      <c r="I606" s="428">
        <v>1250000</v>
      </c>
      <c r="J606" s="428">
        <v>1250000</v>
      </c>
      <c r="K606" s="428">
        <v>1258472.48</v>
      </c>
      <c r="L606" s="383">
        <v>3</v>
      </c>
    </row>
    <row r="607" spans="1:12" s="381" customFormat="1" ht="15" x14ac:dyDescent="0.25">
      <c r="A607" s="382" t="s">
        <v>222</v>
      </c>
      <c r="B607" s="426" t="s">
        <v>188</v>
      </c>
      <c r="C607" s="427">
        <v>100</v>
      </c>
      <c r="D607" s="427">
        <v>6.75</v>
      </c>
      <c r="E607" s="427" t="s">
        <v>332</v>
      </c>
      <c r="F607" s="427">
        <v>6.75</v>
      </c>
      <c r="G607" s="427">
        <v>6.8639062499999</v>
      </c>
      <c r="H607" s="426" t="s">
        <v>196</v>
      </c>
      <c r="I607" s="428">
        <v>10000000</v>
      </c>
      <c r="J607" s="428">
        <v>10000000</v>
      </c>
      <c r="K607" s="428">
        <v>10000000</v>
      </c>
      <c r="L607" s="383">
        <v>4</v>
      </c>
    </row>
    <row r="608" spans="1:12" s="381" customFormat="1" ht="15" x14ac:dyDescent="0.25">
      <c r="A608" s="382" t="s">
        <v>222</v>
      </c>
      <c r="B608" s="426" t="s">
        <v>188</v>
      </c>
      <c r="C608" s="427">
        <v>100.3145</v>
      </c>
      <c r="D608" s="427">
        <v>7</v>
      </c>
      <c r="E608" s="427" t="s">
        <v>329</v>
      </c>
      <c r="F608" s="427">
        <v>6.9</v>
      </c>
      <c r="G608" s="427">
        <v>7.0190250000000001</v>
      </c>
      <c r="H608" s="426" t="s">
        <v>196</v>
      </c>
      <c r="I608" s="428">
        <v>60000</v>
      </c>
      <c r="J608" s="428">
        <v>60000</v>
      </c>
      <c r="K608" s="428">
        <v>60188.72</v>
      </c>
      <c r="L608" s="383">
        <v>1</v>
      </c>
    </row>
    <row r="609" spans="1:12" s="381" customFormat="1" ht="15" x14ac:dyDescent="0.25">
      <c r="A609" s="382" t="s">
        <v>222</v>
      </c>
      <c r="B609" s="426" t="s">
        <v>188</v>
      </c>
      <c r="C609" s="427">
        <v>100.3151</v>
      </c>
      <c r="D609" s="427">
        <v>7</v>
      </c>
      <c r="E609" s="427" t="s">
        <v>355</v>
      </c>
      <c r="F609" s="427">
        <v>6.9</v>
      </c>
      <c r="G609" s="427">
        <v>7.0190250000000001</v>
      </c>
      <c r="H609" s="426" t="s">
        <v>196</v>
      </c>
      <c r="I609" s="428">
        <v>14440000</v>
      </c>
      <c r="J609" s="428">
        <v>14440000</v>
      </c>
      <c r="K609" s="428">
        <v>14485497.359999999</v>
      </c>
      <c r="L609" s="383">
        <v>5</v>
      </c>
    </row>
    <row r="610" spans="1:12" s="381" customFormat="1" ht="15" x14ac:dyDescent="0.25">
      <c r="A610" s="382" t="s">
        <v>766</v>
      </c>
      <c r="B610" s="426" t="s">
        <v>188</v>
      </c>
      <c r="C610" s="427">
        <v>97.0291</v>
      </c>
      <c r="D610" s="427">
        <v>8</v>
      </c>
      <c r="E610" s="427" t="s">
        <v>767</v>
      </c>
      <c r="F610" s="427">
        <v>10.5</v>
      </c>
      <c r="G610" s="427">
        <v>10.920720136962901</v>
      </c>
      <c r="H610" s="426" t="s">
        <v>196</v>
      </c>
      <c r="I610" s="428">
        <v>2228.69</v>
      </c>
      <c r="J610" s="428">
        <v>3413</v>
      </c>
      <c r="K610" s="428">
        <v>2162.48</v>
      </c>
      <c r="L610" s="383">
        <v>1</v>
      </c>
    </row>
    <row r="611" spans="1:12" s="381" customFormat="1" ht="15" x14ac:dyDescent="0.25">
      <c r="A611" s="382" t="s">
        <v>223</v>
      </c>
      <c r="B611" s="426" t="s">
        <v>188</v>
      </c>
      <c r="C611" s="427">
        <v>97.742999999999995</v>
      </c>
      <c r="D611" s="427">
        <v>9</v>
      </c>
      <c r="E611" s="427" t="s">
        <v>768</v>
      </c>
      <c r="F611" s="427">
        <v>11</v>
      </c>
      <c r="G611" s="427">
        <v>11.4621259414062</v>
      </c>
      <c r="H611" s="426" t="s">
        <v>196</v>
      </c>
      <c r="I611" s="428">
        <v>15192.88</v>
      </c>
      <c r="J611" s="428">
        <v>18230</v>
      </c>
      <c r="K611" s="428">
        <v>14849.98</v>
      </c>
      <c r="L611" s="383">
        <v>1</v>
      </c>
    </row>
    <row r="612" spans="1:12" s="381" customFormat="1" ht="15" x14ac:dyDescent="0.25">
      <c r="A612" s="382" t="s">
        <v>223</v>
      </c>
      <c r="B612" s="426" t="s">
        <v>188</v>
      </c>
      <c r="C612" s="427">
        <v>99.98</v>
      </c>
      <c r="D612" s="427">
        <v>8</v>
      </c>
      <c r="E612" s="427" t="s">
        <v>769</v>
      </c>
      <c r="F612" s="427">
        <v>8.0206676010948001</v>
      </c>
      <c r="G612" s="427">
        <v>8.2651502902035006</v>
      </c>
      <c r="H612" s="426" t="s">
        <v>196</v>
      </c>
      <c r="I612" s="428">
        <v>30000.69</v>
      </c>
      <c r="J612" s="428">
        <v>84177</v>
      </c>
      <c r="K612" s="428">
        <v>29994.69</v>
      </c>
      <c r="L612" s="383">
        <v>3</v>
      </c>
    </row>
    <row r="613" spans="1:12" s="381" customFormat="1" ht="15" x14ac:dyDescent="0.25">
      <c r="A613" s="382" t="s">
        <v>770</v>
      </c>
      <c r="B613" s="426" t="s">
        <v>188</v>
      </c>
      <c r="C613" s="427">
        <v>99.996200000000002</v>
      </c>
      <c r="D613" s="427">
        <v>9.75</v>
      </c>
      <c r="E613" s="427" t="s">
        <v>771</v>
      </c>
      <c r="F613" s="427">
        <v>9.75</v>
      </c>
      <c r="G613" s="427">
        <v>10.112312546401901</v>
      </c>
      <c r="H613" s="426" t="s">
        <v>196</v>
      </c>
      <c r="I613" s="428">
        <v>50000</v>
      </c>
      <c r="J613" s="428">
        <v>50000</v>
      </c>
      <c r="K613" s="428">
        <v>49998.080000000002</v>
      </c>
      <c r="L613" s="383">
        <v>1</v>
      </c>
    </row>
    <row r="614" spans="1:12" s="381" customFormat="1" ht="15" x14ac:dyDescent="0.25">
      <c r="A614" s="382" t="s">
        <v>770</v>
      </c>
      <c r="B614" s="426" t="s">
        <v>188</v>
      </c>
      <c r="C614" s="427">
        <v>99.997100000000003</v>
      </c>
      <c r="D614" s="427">
        <v>9.75</v>
      </c>
      <c r="E614" s="427" t="s">
        <v>468</v>
      </c>
      <c r="F614" s="427">
        <v>9.75</v>
      </c>
      <c r="G614" s="427">
        <v>10.112312546401901</v>
      </c>
      <c r="H614" s="426" t="s">
        <v>196</v>
      </c>
      <c r="I614" s="428">
        <v>100000</v>
      </c>
      <c r="J614" s="428">
        <v>100000</v>
      </c>
      <c r="K614" s="428">
        <v>99997.11</v>
      </c>
      <c r="L614" s="383">
        <v>1</v>
      </c>
    </row>
    <row r="615" spans="1:12" s="381" customFormat="1" ht="15" x14ac:dyDescent="0.25">
      <c r="A615" s="382" t="s">
        <v>770</v>
      </c>
      <c r="B615" s="426" t="s">
        <v>188</v>
      </c>
      <c r="C615" s="427">
        <v>99.999200000000002</v>
      </c>
      <c r="D615" s="427">
        <v>9.25</v>
      </c>
      <c r="E615" s="427" t="s">
        <v>297</v>
      </c>
      <c r="F615" s="427">
        <v>9.25</v>
      </c>
      <c r="G615" s="427">
        <v>9.5758345544586003</v>
      </c>
      <c r="H615" s="426" t="s">
        <v>196</v>
      </c>
      <c r="I615" s="428">
        <v>200000</v>
      </c>
      <c r="J615" s="428">
        <v>200000</v>
      </c>
      <c r="K615" s="428">
        <v>199998.3</v>
      </c>
      <c r="L615" s="383">
        <v>1</v>
      </c>
    </row>
    <row r="616" spans="1:12" s="381" customFormat="1" ht="15" x14ac:dyDescent="0.25">
      <c r="A616" s="382" t="s">
        <v>770</v>
      </c>
      <c r="B616" s="426" t="s">
        <v>188</v>
      </c>
      <c r="C616" s="427">
        <v>100</v>
      </c>
      <c r="D616" s="427">
        <v>9.25</v>
      </c>
      <c r="E616" s="427" t="s">
        <v>470</v>
      </c>
      <c r="F616" s="427">
        <v>9.25</v>
      </c>
      <c r="G616" s="427">
        <v>9.5758345544586003</v>
      </c>
      <c r="H616" s="426" t="s">
        <v>196</v>
      </c>
      <c r="I616" s="428">
        <v>280000</v>
      </c>
      <c r="J616" s="428">
        <v>280000</v>
      </c>
      <c r="K616" s="428">
        <v>280000</v>
      </c>
      <c r="L616" s="383">
        <v>2</v>
      </c>
    </row>
    <row r="617" spans="1:12" s="381" customFormat="1" ht="15" x14ac:dyDescent="0.25">
      <c r="A617" s="382" t="s">
        <v>770</v>
      </c>
      <c r="B617" s="426" t="s">
        <v>188</v>
      </c>
      <c r="C617" s="427">
        <v>100</v>
      </c>
      <c r="D617" s="427">
        <v>9.75</v>
      </c>
      <c r="E617" s="427" t="s">
        <v>279</v>
      </c>
      <c r="F617" s="427">
        <v>9.75</v>
      </c>
      <c r="G617" s="427">
        <v>10.112312546401901</v>
      </c>
      <c r="H617" s="426" t="s">
        <v>196</v>
      </c>
      <c r="I617" s="428">
        <v>1250000</v>
      </c>
      <c r="J617" s="428">
        <v>1250000</v>
      </c>
      <c r="K617" s="428">
        <v>1250000</v>
      </c>
      <c r="L617" s="383">
        <v>1</v>
      </c>
    </row>
    <row r="618" spans="1:12" s="381" customFormat="1" ht="15" x14ac:dyDescent="0.25">
      <c r="A618" s="382" t="s">
        <v>225</v>
      </c>
      <c r="B618" s="426" t="s">
        <v>188</v>
      </c>
      <c r="C618" s="427">
        <v>99.879000000000005</v>
      </c>
      <c r="D618" s="427">
        <v>9</v>
      </c>
      <c r="E618" s="427" t="s">
        <v>200</v>
      </c>
      <c r="F618" s="427">
        <v>9.5</v>
      </c>
      <c r="G618" s="427">
        <v>9.8438279104003001</v>
      </c>
      <c r="H618" s="426" t="s">
        <v>196</v>
      </c>
      <c r="I618" s="428">
        <v>608.5</v>
      </c>
      <c r="J618" s="428">
        <v>7270</v>
      </c>
      <c r="K618" s="428">
        <v>607.76</v>
      </c>
      <c r="L618" s="383">
        <v>1</v>
      </c>
    </row>
    <row r="619" spans="1:12" s="381" customFormat="1" ht="15" x14ac:dyDescent="0.25">
      <c r="A619" s="382" t="s">
        <v>299</v>
      </c>
      <c r="B619" s="426" t="s">
        <v>188</v>
      </c>
      <c r="C619" s="427">
        <v>99.992800000000003</v>
      </c>
      <c r="D619" s="427">
        <v>10</v>
      </c>
      <c r="E619" s="427" t="s">
        <v>561</v>
      </c>
      <c r="F619" s="427">
        <v>10</v>
      </c>
      <c r="G619" s="427">
        <v>10.381289062499899</v>
      </c>
      <c r="H619" s="426" t="s">
        <v>196</v>
      </c>
      <c r="I619" s="428">
        <v>250000</v>
      </c>
      <c r="J619" s="428">
        <v>250000</v>
      </c>
      <c r="K619" s="428">
        <v>249981.88</v>
      </c>
      <c r="L619" s="383">
        <v>2</v>
      </c>
    </row>
    <row r="620" spans="1:12" s="381" customFormat="1" ht="15" x14ac:dyDescent="0.25">
      <c r="A620" s="382" t="s">
        <v>772</v>
      </c>
      <c r="B620" s="426" t="s">
        <v>188</v>
      </c>
      <c r="C620" s="427">
        <v>99.98</v>
      </c>
      <c r="D620" s="427">
        <v>9</v>
      </c>
      <c r="E620" s="427" t="s">
        <v>381</v>
      </c>
      <c r="F620" s="427">
        <v>9.0077371031538007</v>
      </c>
      <c r="G620" s="427">
        <v>9.3166033100825008</v>
      </c>
      <c r="H620" s="426" t="s">
        <v>196</v>
      </c>
      <c r="I620" s="428">
        <v>30000.75</v>
      </c>
      <c r="J620" s="428">
        <v>35295</v>
      </c>
      <c r="K620" s="428">
        <v>29994.75</v>
      </c>
      <c r="L620" s="383">
        <v>3</v>
      </c>
    </row>
    <row r="621" spans="1:12" s="381" customFormat="1" ht="15" x14ac:dyDescent="0.25">
      <c r="A621" s="382" t="s">
        <v>300</v>
      </c>
      <c r="B621" s="426" t="s">
        <v>188</v>
      </c>
      <c r="C621" s="427">
        <v>99.98</v>
      </c>
      <c r="D621" s="427">
        <v>9</v>
      </c>
      <c r="E621" s="427" t="s">
        <v>435</v>
      </c>
      <c r="F621" s="427">
        <v>9.0104656352672006</v>
      </c>
      <c r="G621" s="427">
        <v>9.3195203878817008</v>
      </c>
      <c r="H621" s="426" t="s">
        <v>196</v>
      </c>
      <c r="I621" s="428">
        <v>30000.720000000001</v>
      </c>
      <c r="J621" s="428">
        <v>38856</v>
      </c>
      <c r="K621" s="428">
        <v>29994.720000000001</v>
      </c>
      <c r="L621" s="383">
        <v>3</v>
      </c>
    </row>
    <row r="622" spans="1:12" s="381" customFormat="1" ht="15" x14ac:dyDescent="0.25">
      <c r="A622" s="382" t="s">
        <v>300</v>
      </c>
      <c r="B622" s="426" t="s">
        <v>188</v>
      </c>
      <c r="C622" s="427">
        <v>99.98</v>
      </c>
      <c r="D622" s="427">
        <v>9</v>
      </c>
      <c r="E622" s="427" t="s">
        <v>773</v>
      </c>
      <c r="F622" s="427">
        <v>9.0084263738252002</v>
      </c>
      <c r="G622" s="427">
        <v>9.3173402048861007</v>
      </c>
      <c r="H622" s="426" t="s">
        <v>196</v>
      </c>
      <c r="I622" s="428">
        <v>30001.74</v>
      </c>
      <c r="J622" s="428">
        <v>46659</v>
      </c>
      <c r="K622" s="428">
        <v>29995.74</v>
      </c>
      <c r="L622" s="383">
        <v>3</v>
      </c>
    </row>
    <row r="623" spans="1:12" s="381" customFormat="1" ht="15" x14ac:dyDescent="0.25">
      <c r="A623" s="382" t="s">
        <v>774</v>
      </c>
      <c r="B623" s="426" t="s">
        <v>188</v>
      </c>
      <c r="C623" s="427">
        <v>97.5852</v>
      </c>
      <c r="D623" s="427">
        <v>8.75</v>
      </c>
      <c r="E623" s="427" t="s">
        <v>775</v>
      </c>
      <c r="F623" s="427">
        <v>12</v>
      </c>
      <c r="G623" s="427">
        <v>12.550881</v>
      </c>
      <c r="H623" s="426" t="s">
        <v>196</v>
      </c>
      <c r="I623" s="428">
        <v>310003.75</v>
      </c>
      <c r="J623" s="428">
        <v>354290</v>
      </c>
      <c r="K623" s="428">
        <v>302517.89</v>
      </c>
      <c r="L623" s="383">
        <v>1</v>
      </c>
    </row>
    <row r="624" spans="1:12" s="381" customFormat="1" ht="15" x14ac:dyDescent="0.25">
      <c r="A624" s="382" t="s">
        <v>774</v>
      </c>
      <c r="B624" s="426" t="s">
        <v>188</v>
      </c>
      <c r="C624" s="427">
        <v>97.610200000000006</v>
      </c>
      <c r="D624" s="427">
        <v>8.75</v>
      </c>
      <c r="E624" s="427" t="s">
        <v>776</v>
      </c>
      <c r="F624" s="427">
        <v>12</v>
      </c>
      <c r="G624" s="427">
        <v>12.550881</v>
      </c>
      <c r="H624" s="426" t="s">
        <v>196</v>
      </c>
      <c r="I624" s="428">
        <v>94517.5</v>
      </c>
      <c r="J624" s="428">
        <v>108020</v>
      </c>
      <c r="K624" s="428">
        <v>92258.74</v>
      </c>
      <c r="L624" s="383">
        <v>1</v>
      </c>
    </row>
    <row r="625" spans="1:12" s="381" customFormat="1" ht="15" x14ac:dyDescent="0.25">
      <c r="A625" s="382" t="s">
        <v>226</v>
      </c>
      <c r="B625" s="426" t="s">
        <v>188</v>
      </c>
      <c r="C625" s="427">
        <v>99.636899999999997</v>
      </c>
      <c r="D625" s="427">
        <v>11.75</v>
      </c>
      <c r="E625" s="427" t="s">
        <v>428</v>
      </c>
      <c r="F625" s="427">
        <v>12</v>
      </c>
      <c r="G625" s="427">
        <v>12.550881</v>
      </c>
      <c r="H625" s="426" t="s">
        <v>196</v>
      </c>
      <c r="I625" s="428">
        <v>127074</v>
      </c>
      <c r="J625" s="428">
        <v>127074</v>
      </c>
      <c r="K625" s="428">
        <v>126612.58</v>
      </c>
      <c r="L625" s="383">
        <v>1</v>
      </c>
    </row>
    <row r="626" spans="1:12" s="381" customFormat="1" ht="15" x14ac:dyDescent="0.25">
      <c r="A626" s="382" t="s">
        <v>226</v>
      </c>
      <c r="B626" s="426" t="s">
        <v>188</v>
      </c>
      <c r="C626" s="427">
        <v>99.989599999999996</v>
      </c>
      <c r="D626" s="427">
        <v>11.75</v>
      </c>
      <c r="E626" s="427" t="s">
        <v>777</v>
      </c>
      <c r="F626" s="427">
        <v>11.75</v>
      </c>
      <c r="G626" s="427">
        <v>12.2779477978667</v>
      </c>
      <c r="H626" s="426" t="s">
        <v>196</v>
      </c>
      <c r="I626" s="428">
        <v>85000</v>
      </c>
      <c r="J626" s="428">
        <v>85000</v>
      </c>
      <c r="K626" s="428">
        <v>84991.18</v>
      </c>
      <c r="L626" s="383">
        <v>1</v>
      </c>
    </row>
    <row r="627" spans="1:12" s="381" customFormat="1" ht="15" x14ac:dyDescent="0.25">
      <c r="A627" s="382" t="s">
        <v>226</v>
      </c>
      <c r="B627" s="426" t="s">
        <v>188</v>
      </c>
      <c r="C627" s="427">
        <v>99.989699999999999</v>
      </c>
      <c r="D627" s="427">
        <v>11.75</v>
      </c>
      <c r="E627" s="427" t="s">
        <v>778</v>
      </c>
      <c r="F627" s="427">
        <v>11.75</v>
      </c>
      <c r="G627" s="427">
        <v>12.2779477978667</v>
      </c>
      <c r="H627" s="426" t="s">
        <v>196</v>
      </c>
      <c r="I627" s="428">
        <v>422800</v>
      </c>
      <c r="J627" s="428">
        <v>422800</v>
      </c>
      <c r="K627" s="428">
        <v>422756.44</v>
      </c>
      <c r="L627" s="383">
        <v>1</v>
      </c>
    </row>
    <row r="628" spans="1:12" s="381" customFormat="1" ht="15" x14ac:dyDescent="0.25">
      <c r="A628" s="382" t="s">
        <v>226</v>
      </c>
      <c r="B628" s="426" t="s">
        <v>188</v>
      </c>
      <c r="C628" s="427">
        <v>99.989800000000002</v>
      </c>
      <c r="D628" s="427">
        <v>11.5</v>
      </c>
      <c r="E628" s="427" t="s">
        <v>779</v>
      </c>
      <c r="F628" s="427">
        <v>11.5</v>
      </c>
      <c r="G628" s="427">
        <v>12.0055112893066</v>
      </c>
      <c r="H628" s="426" t="s">
        <v>196</v>
      </c>
      <c r="I628" s="428">
        <v>40000</v>
      </c>
      <c r="J628" s="428">
        <v>40000</v>
      </c>
      <c r="K628" s="428">
        <v>39995.93</v>
      </c>
      <c r="L628" s="383">
        <v>1</v>
      </c>
    </row>
    <row r="629" spans="1:12" s="381" customFormat="1" ht="15" x14ac:dyDescent="0.25">
      <c r="A629" s="382" t="s">
        <v>226</v>
      </c>
      <c r="B629" s="426" t="s">
        <v>188</v>
      </c>
      <c r="C629" s="427">
        <v>99.989900000000006</v>
      </c>
      <c r="D629" s="427">
        <v>11.75</v>
      </c>
      <c r="E629" s="427" t="s">
        <v>780</v>
      </c>
      <c r="F629" s="427">
        <v>11.75</v>
      </c>
      <c r="G629" s="427">
        <v>12.2779477978667</v>
      </c>
      <c r="H629" s="426" t="s">
        <v>196</v>
      </c>
      <c r="I629" s="428">
        <v>600000</v>
      </c>
      <c r="J629" s="428">
        <v>600000</v>
      </c>
      <c r="K629" s="428">
        <v>599939.29</v>
      </c>
      <c r="L629" s="383">
        <v>5</v>
      </c>
    </row>
    <row r="630" spans="1:12" s="381" customFormat="1" ht="15" x14ac:dyDescent="0.25">
      <c r="A630" s="382" t="s">
        <v>226</v>
      </c>
      <c r="B630" s="426" t="s">
        <v>188</v>
      </c>
      <c r="C630" s="427">
        <v>99.99</v>
      </c>
      <c r="D630" s="427">
        <v>11.75</v>
      </c>
      <c r="E630" s="427" t="s">
        <v>781</v>
      </c>
      <c r="F630" s="427">
        <v>11.75</v>
      </c>
      <c r="G630" s="427">
        <v>12.2779477978667</v>
      </c>
      <c r="H630" s="426" t="s">
        <v>196</v>
      </c>
      <c r="I630" s="428">
        <v>194466</v>
      </c>
      <c r="J630" s="428">
        <v>194466</v>
      </c>
      <c r="K630" s="428">
        <v>194446.54</v>
      </c>
      <c r="L630" s="383">
        <v>3</v>
      </c>
    </row>
    <row r="631" spans="1:12" s="381" customFormat="1" ht="15" x14ac:dyDescent="0.25">
      <c r="A631" s="382" t="s">
        <v>226</v>
      </c>
      <c r="B631" s="426" t="s">
        <v>188</v>
      </c>
      <c r="C631" s="427">
        <v>99.990399999999994</v>
      </c>
      <c r="D631" s="427">
        <v>11.75</v>
      </c>
      <c r="E631" s="427" t="s">
        <v>782</v>
      </c>
      <c r="F631" s="427">
        <v>11.75</v>
      </c>
      <c r="G631" s="427">
        <v>12.2779477978667</v>
      </c>
      <c r="H631" s="426" t="s">
        <v>196</v>
      </c>
      <c r="I631" s="428">
        <v>3918</v>
      </c>
      <c r="J631" s="428">
        <v>3918</v>
      </c>
      <c r="K631" s="428">
        <v>3917.63</v>
      </c>
      <c r="L631" s="383">
        <v>2</v>
      </c>
    </row>
    <row r="632" spans="1:12" s="381" customFormat="1" ht="15" x14ac:dyDescent="0.25">
      <c r="A632" s="382" t="s">
        <v>226</v>
      </c>
      <c r="B632" s="426" t="s">
        <v>188</v>
      </c>
      <c r="C632" s="427">
        <v>99.990499999999997</v>
      </c>
      <c r="D632" s="427">
        <v>11.75</v>
      </c>
      <c r="E632" s="427" t="s">
        <v>477</v>
      </c>
      <c r="F632" s="427">
        <v>11.75</v>
      </c>
      <c r="G632" s="427">
        <v>12.2779477978667</v>
      </c>
      <c r="H632" s="426" t="s">
        <v>196</v>
      </c>
      <c r="I632" s="428">
        <v>4904</v>
      </c>
      <c r="J632" s="428">
        <v>4904</v>
      </c>
      <c r="K632" s="428">
        <v>4903.54</v>
      </c>
      <c r="L632" s="383">
        <v>1</v>
      </c>
    </row>
    <row r="633" spans="1:12" s="381" customFormat="1" ht="15" x14ac:dyDescent="0.25">
      <c r="A633" s="382" t="s">
        <v>226</v>
      </c>
      <c r="B633" s="426" t="s">
        <v>188</v>
      </c>
      <c r="C633" s="427">
        <v>99.990700000000004</v>
      </c>
      <c r="D633" s="427">
        <v>11.75</v>
      </c>
      <c r="E633" s="427" t="s">
        <v>783</v>
      </c>
      <c r="F633" s="427">
        <v>11.75</v>
      </c>
      <c r="G633" s="427">
        <v>12.2779477978667</v>
      </c>
      <c r="H633" s="426" t="s">
        <v>196</v>
      </c>
      <c r="I633" s="428">
        <v>14018</v>
      </c>
      <c r="J633" s="428">
        <v>14018</v>
      </c>
      <c r="K633" s="428">
        <v>14016.7</v>
      </c>
      <c r="L633" s="383">
        <v>1</v>
      </c>
    </row>
    <row r="634" spans="1:12" s="381" customFormat="1" ht="15" x14ac:dyDescent="0.25">
      <c r="A634" s="382" t="s">
        <v>226</v>
      </c>
      <c r="B634" s="426" t="s">
        <v>188</v>
      </c>
      <c r="C634" s="427">
        <v>99.990899999999996</v>
      </c>
      <c r="D634" s="427">
        <v>11.75</v>
      </c>
      <c r="E634" s="427" t="s">
        <v>784</v>
      </c>
      <c r="F634" s="427">
        <v>11.75</v>
      </c>
      <c r="G634" s="427">
        <v>12.2779477978667</v>
      </c>
      <c r="H634" s="426" t="s">
        <v>196</v>
      </c>
      <c r="I634" s="428">
        <v>5880</v>
      </c>
      <c r="J634" s="428">
        <v>5880</v>
      </c>
      <c r="K634" s="428">
        <v>5879.46</v>
      </c>
      <c r="L634" s="383">
        <v>1</v>
      </c>
    </row>
    <row r="635" spans="1:12" s="381" customFormat="1" ht="15" x14ac:dyDescent="0.25">
      <c r="A635" s="382" t="s">
        <v>226</v>
      </c>
      <c r="B635" s="426" t="s">
        <v>188</v>
      </c>
      <c r="C635" s="427">
        <v>99.991100000000003</v>
      </c>
      <c r="D635" s="427">
        <v>11.75</v>
      </c>
      <c r="E635" s="427" t="s">
        <v>428</v>
      </c>
      <c r="F635" s="427">
        <v>11.75</v>
      </c>
      <c r="G635" s="427">
        <v>12.2779477978667</v>
      </c>
      <c r="H635" s="426" t="s">
        <v>196</v>
      </c>
      <c r="I635" s="428">
        <v>177016</v>
      </c>
      <c r="J635" s="428">
        <v>177016</v>
      </c>
      <c r="K635" s="428">
        <v>177000.16</v>
      </c>
      <c r="L635" s="383">
        <v>1</v>
      </c>
    </row>
    <row r="636" spans="1:12" s="381" customFormat="1" ht="15" x14ac:dyDescent="0.25">
      <c r="A636" s="382" t="s">
        <v>226</v>
      </c>
      <c r="B636" s="426" t="s">
        <v>188</v>
      </c>
      <c r="C636" s="427">
        <v>99.991900000000001</v>
      </c>
      <c r="D636" s="427">
        <v>11.75</v>
      </c>
      <c r="E636" s="427" t="s">
        <v>785</v>
      </c>
      <c r="F636" s="427">
        <v>11.75</v>
      </c>
      <c r="G636" s="427">
        <v>12.2779477978667</v>
      </c>
      <c r="H636" s="426" t="s">
        <v>196</v>
      </c>
      <c r="I636" s="428">
        <v>77008</v>
      </c>
      <c r="J636" s="428">
        <v>77008</v>
      </c>
      <c r="K636" s="428">
        <v>77001.759999999995</v>
      </c>
      <c r="L636" s="383">
        <v>2</v>
      </c>
    </row>
    <row r="637" spans="1:12" s="381" customFormat="1" ht="15" x14ac:dyDescent="0.25">
      <c r="A637" s="382" t="s">
        <v>226</v>
      </c>
      <c r="B637" s="426" t="s">
        <v>188</v>
      </c>
      <c r="C637" s="427">
        <v>99.994699999999995</v>
      </c>
      <c r="D637" s="427">
        <v>9.75</v>
      </c>
      <c r="E637" s="427" t="s">
        <v>595</v>
      </c>
      <c r="F637" s="427">
        <v>9.75</v>
      </c>
      <c r="G637" s="427">
        <v>10.112312546401901</v>
      </c>
      <c r="H637" s="426" t="s">
        <v>196</v>
      </c>
      <c r="I637" s="428">
        <v>172466</v>
      </c>
      <c r="J637" s="428">
        <v>172466</v>
      </c>
      <c r="K637" s="428">
        <v>172456.93</v>
      </c>
      <c r="L637" s="383">
        <v>2</v>
      </c>
    </row>
    <row r="638" spans="1:12" s="381" customFormat="1" ht="15" x14ac:dyDescent="0.25">
      <c r="A638" s="382" t="s">
        <v>226</v>
      </c>
      <c r="B638" s="426" t="s">
        <v>188</v>
      </c>
      <c r="C638" s="427">
        <v>99.994799999999998</v>
      </c>
      <c r="D638" s="427">
        <v>9.75</v>
      </c>
      <c r="E638" s="427" t="s">
        <v>285</v>
      </c>
      <c r="F638" s="427">
        <v>9.75</v>
      </c>
      <c r="G638" s="427">
        <v>10.112312546401901</v>
      </c>
      <c r="H638" s="426" t="s">
        <v>196</v>
      </c>
      <c r="I638" s="428">
        <v>2683328</v>
      </c>
      <c r="J638" s="428">
        <v>2683328</v>
      </c>
      <c r="K638" s="428">
        <v>2683187.39</v>
      </c>
      <c r="L638" s="383">
        <v>12</v>
      </c>
    </row>
    <row r="639" spans="1:12" s="381" customFormat="1" ht="15" x14ac:dyDescent="0.25">
      <c r="A639" s="382" t="s">
        <v>226</v>
      </c>
      <c r="B639" s="426" t="s">
        <v>188</v>
      </c>
      <c r="C639" s="427">
        <v>100.3797</v>
      </c>
      <c r="D639" s="427">
        <v>9.75</v>
      </c>
      <c r="E639" s="427" t="s">
        <v>438</v>
      </c>
      <c r="F639" s="427">
        <v>9</v>
      </c>
      <c r="G639" s="427">
        <v>9.3083318789062002</v>
      </c>
      <c r="H639" s="426" t="s">
        <v>196</v>
      </c>
      <c r="I639" s="428">
        <v>172466</v>
      </c>
      <c r="J639" s="428">
        <v>172466</v>
      </c>
      <c r="K639" s="428">
        <v>173120.87</v>
      </c>
      <c r="L639" s="383">
        <v>2</v>
      </c>
    </row>
    <row r="640" spans="1:12" s="381" customFormat="1" ht="15" x14ac:dyDescent="0.25">
      <c r="A640" s="382" t="s">
        <v>226</v>
      </c>
      <c r="B640" s="426" t="s">
        <v>188</v>
      </c>
      <c r="C640" s="427">
        <v>104</v>
      </c>
      <c r="D640" s="427">
        <v>11.75</v>
      </c>
      <c r="E640" s="427" t="s">
        <v>778</v>
      </c>
      <c r="F640" s="427">
        <v>9.0358383337326007</v>
      </c>
      <c r="G640" s="427">
        <v>9.3466491737768997</v>
      </c>
      <c r="H640" s="426" t="s">
        <v>196</v>
      </c>
      <c r="I640" s="428">
        <v>1000000</v>
      </c>
      <c r="J640" s="428">
        <v>1000000</v>
      </c>
      <c r="K640" s="428">
        <v>1040000</v>
      </c>
      <c r="L640" s="383">
        <v>5</v>
      </c>
    </row>
    <row r="641" spans="1:12" s="381" customFormat="1" ht="15" x14ac:dyDescent="0.25">
      <c r="A641" s="382" t="s">
        <v>226</v>
      </c>
      <c r="B641" s="426" t="s">
        <v>188</v>
      </c>
      <c r="C641" s="427">
        <v>104</v>
      </c>
      <c r="D641" s="427">
        <v>11.75</v>
      </c>
      <c r="E641" s="427" t="s">
        <v>786</v>
      </c>
      <c r="F641" s="427">
        <v>9.0859104726540991</v>
      </c>
      <c r="G641" s="427">
        <v>9.4002017043954993</v>
      </c>
      <c r="H641" s="426" t="s">
        <v>196</v>
      </c>
      <c r="I641" s="428">
        <v>1000000</v>
      </c>
      <c r="J641" s="428">
        <v>1000000</v>
      </c>
      <c r="K641" s="428">
        <v>1040000</v>
      </c>
      <c r="L641" s="383">
        <v>5</v>
      </c>
    </row>
    <row r="642" spans="1:12" s="381" customFormat="1" ht="15" x14ac:dyDescent="0.25">
      <c r="A642" s="382" t="s">
        <v>226</v>
      </c>
      <c r="B642" s="426" t="s">
        <v>188</v>
      </c>
      <c r="C642" s="427">
        <v>114.9999</v>
      </c>
      <c r="D642" s="427">
        <v>11.75</v>
      </c>
      <c r="E642" s="427" t="s">
        <v>787</v>
      </c>
      <c r="F642" s="427">
        <v>2</v>
      </c>
      <c r="G642" s="427">
        <v>2.0150500624998999</v>
      </c>
      <c r="H642" s="426" t="s">
        <v>196</v>
      </c>
      <c r="I642" s="428">
        <v>127074</v>
      </c>
      <c r="J642" s="428">
        <v>127074</v>
      </c>
      <c r="K642" s="428">
        <v>146134.91</v>
      </c>
      <c r="L642" s="383">
        <v>1</v>
      </c>
    </row>
    <row r="643" spans="1:12" s="381" customFormat="1" ht="15" x14ac:dyDescent="0.25">
      <c r="A643" s="382" t="s">
        <v>226</v>
      </c>
      <c r="B643" s="426" t="s">
        <v>188</v>
      </c>
      <c r="C643" s="427">
        <v>115.0783</v>
      </c>
      <c r="D643" s="427">
        <v>11.75</v>
      </c>
      <c r="E643" s="427" t="s">
        <v>428</v>
      </c>
      <c r="F643" s="427">
        <v>2</v>
      </c>
      <c r="G643" s="427">
        <v>2.0150500624998999</v>
      </c>
      <c r="H643" s="426" t="s">
        <v>196</v>
      </c>
      <c r="I643" s="428">
        <v>5880</v>
      </c>
      <c r="J643" s="428">
        <v>5880</v>
      </c>
      <c r="K643" s="428">
        <v>6766.6</v>
      </c>
      <c r="L643" s="383">
        <v>1</v>
      </c>
    </row>
    <row r="644" spans="1:12" s="381" customFormat="1" ht="15" x14ac:dyDescent="0.25">
      <c r="A644" s="382" t="s">
        <v>227</v>
      </c>
      <c r="B644" s="426" t="s">
        <v>188</v>
      </c>
      <c r="C644" s="427">
        <v>96.892600000000002</v>
      </c>
      <c r="D644" s="427">
        <v>9</v>
      </c>
      <c r="E644" s="427" t="s">
        <v>788</v>
      </c>
      <c r="F644" s="427">
        <v>11.5</v>
      </c>
      <c r="G644" s="427">
        <v>12.0055112893066</v>
      </c>
      <c r="H644" s="426" t="s">
        <v>196</v>
      </c>
      <c r="I644" s="428">
        <v>408738.2</v>
      </c>
      <c r="J644" s="428">
        <v>445880</v>
      </c>
      <c r="K644" s="428">
        <v>396036.94</v>
      </c>
      <c r="L644" s="383">
        <v>2</v>
      </c>
    </row>
    <row r="645" spans="1:12" s="381" customFormat="1" ht="15" x14ac:dyDescent="0.25">
      <c r="A645" s="382" t="s">
        <v>227</v>
      </c>
      <c r="B645" s="426" t="s">
        <v>188</v>
      </c>
      <c r="C645" s="427">
        <v>97.081000000000003</v>
      </c>
      <c r="D645" s="427">
        <v>9</v>
      </c>
      <c r="E645" s="427" t="s">
        <v>500</v>
      </c>
      <c r="F645" s="427">
        <v>11.5</v>
      </c>
      <c r="G645" s="427">
        <v>12.0055112893066</v>
      </c>
      <c r="H645" s="426" t="s">
        <v>196</v>
      </c>
      <c r="I645" s="428">
        <v>4083.66</v>
      </c>
      <c r="J645" s="428">
        <v>4900</v>
      </c>
      <c r="K645" s="428">
        <v>3964.46</v>
      </c>
      <c r="L645" s="383">
        <v>1</v>
      </c>
    </row>
    <row r="646" spans="1:12" s="381" customFormat="1" ht="15" x14ac:dyDescent="0.25">
      <c r="A646" s="382" t="s">
        <v>227</v>
      </c>
      <c r="B646" s="426" t="s">
        <v>188</v>
      </c>
      <c r="C646" s="427">
        <v>97.086799999999997</v>
      </c>
      <c r="D646" s="427">
        <v>9</v>
      </c>
      <c r="E646" s="427" t="s">
        <v>499</v>
      </c>
      <c r="F646" s="427">
        <v>11.5</v>
      </c>
      <c r="G646" s="427">
        <v>12.0055112893066</v>
      </c>
      <c r="H646" s="426" t="s">
        <v>196</v>
      </c>
      <c r="I646" s="428">
        <v>2700.22</v>
      </c>
      <c r="J646" s="428">
        <v>3240</v>
      </c>
      <c r="K646" s="428">
        <v>2621.55</v>
      </c>
      <c r="L646" s="383">
        <v>1</v>
      </c>
    </row>
    <row r="647" spans="1:12" s="381" customFormat="1" ht="15" x14ac:dyDescent="0.25">
      <c r="A647" s="382" t="s">
        <v>227</v>
      </c>
      <c r="B647" s="426" t="s">
        <v>188</v>
      </c>
      <c r="C647" s="427">
        <v>99.182000000000002</v>
      </c>
      <c r="D647" s="427">
        <v>9</v>
      </c>
      <c r="E647" s="427" t="s">
        <v>740</v>
      </c>
      <c r="F647" s="427">
        <v>10</v>
      </c>
      <c r="G647" s="427">
        <v>10.381289062499899</v>
      </c>
      <c r="H647" s="426" t="s">
        <v>196</v>
      </c>
      <c r="I647" s="428">
        <v>9573.83</v>
      </c>
      <c r="J647" s="428">
        <v>19140</v>
      </c>
      <c r="K647" s="428">
        <v>9495.51</v>
      </c>
      <c r="L647" s="383">
        <v>1</v>
      </c>
    </row>
    <row r="648" spans="1:12" s="381" customFormat="1" ht="15" x14ac:dyDescent="0.25">
      <c r="A648" s="382" t="s">
        <v>227</v>
      </c>
      <c r="B648" s="426" t="s">
        <v>188</v>
      </c>
      <c r="C648" s="427">
        <v>99.98</v>
      </c>
      <c r="D648" s="427">
        <v>9</v>
      </c>
      <c r="E648" s="427" t="s">
        <v>638</v>
      </c>
      <c r="F648" s="427">
        <v>9.0087878788850002</v>
      </c>
      <c r="G648" s="427">
        <v>9.3177266890899997</v>
      </c>
      <c r="H648" s="426" t="s">
        <v>196</v>
      </c>
      <c r="I648" s="428">
        <v>30001.5</v>
      </c>
      <c r="J648" s="428">
        <v>40002</v>
      </c>
      <c r="K648" s="428">
        <v>29995.5</v>
      </c>
      <c r="L648" s="383">
        <v>3</v>
      </c>
    </row>
    <row r="649" spans="1:12" s="381" customFormat="1" ht="15.6" x14ac:dyDescent="0.3">
      <c r="A649" s="384" t="s">
        <v>194</v>
      </c>
      <c r="B649" s="429" t="s">
        <v>194</v>
      </c>
      <c r="C649" s="430" t="s">
        <v>194</v>
      </c>
      <c r="D649" s="430" t="s">
        <v>194</v>
      </c>
      <c r="E649" s="430" t="s">
        <v>194</v>
      </c>
      <c r="F649" s="430" t="s">
        <v>194</v>
      </c>
      <c r="G649" s="430" t="s">
        <v>194</v>
      </c>
      <c r="H649" s="429" t="s">
        <v>194</v>
      </c>
      <c r="I649" s="431">
        <v>57671191.229999997</v>
      </c>
      <c r="J649" s="431">
        <v>59213413.5</v>
      </c>
      <c r="K649" s="431">
        <v>57608113.469999999</v>
      </c>
      <c r="L649" s="385">
        <v>251</v>
      </c>
    </row>
    <row r="650" spans="1:12" s="381" customFormat="1" ht="15.6" x14ac:dyDescent="0.3">
      <c r="A650" s="384" t="s">
        <v>480</v>
      </c>
      <c r="B650" s="429"/>
      <c r="C650" s="430"/>
      <c r="D650" s="430"/>
      <c r="E650" s="430"/>
      <c r="F650" s="430"/>
      <c r="G650" s="430"/>
      <c r="H650" s="429"/>
      <c r="I650" s="431"/>
      <c r="J650" s="431"/>
      <c r="K650" s="431"/>
      <c r="L650" s="385"/>
    </row>
    <row r="651" spans="1:12" s="381" customFormat="1" ht="15" x14ac:dyDescent="0.25">
      <c r="A651" s="382" t="s">
        <v>246</v>
      </c>
      <c r="B651" s="426" t="s">
        <v>188</v>
      </c>
      <c r="C651" s="427">
        <v>98.664500000000004</v>
      </c>
      <c r="D651" s="427">
        <v>8.56</v>
      </c>
      <c r="E651" s="427" t="s">
        <v>789</v>
      </c>
      <c r="F651" s="427">
        <v>8.56</v>
      </c>
      <c r="G651" s="427">
        <v>8.8387171103361002</v>
      </c>
      <c r="H651" s="426" t="s">
        <v>196</v>
      </c>
      <c r="I651" s="428">
        <v>100000</v>
      </c>
      <c r="J651" s="428">
        <v>100000</v>
      </c>
      <c r="K651" s="428">
        <v>98664.47</v>
      </c>
      <c r="L651" s="383">
        <v>1</v>
      </c>
    </row>
    <row r="652" spans="1:12" s="381" customFormat="1" ht="15.6" x14ac:dyDescent="0.3">
      <c r="A652" s="384" t="s">
        <v>194</v>
      </c>
      <c r="B652" s="429" t="s">
        <v>194</v>
      </c>
      <c r="C652" s="430" t="s">
        <v>194</v>
      </c>
      <c r="D652" s="430" t="s">
        <v>194</v>
      </c>
      <c r="E652" s="430" t="s">
        <v>194</v>
      </c>
      <c r="F652" s="430" t="s">
        <v>194</v>
      </c>
      <c r="G652" s="430" t="s">
        <v>194</v>
      </c>
      <c r="H652" s="429" t="s">
        <v>194</v>
      </c>
      <c r="I652" s="431">
        <v>100000</v>
      </c>
      <c r="J652" s="431">
        <v>100000</v>
      </c>
      <c r="K652" s="431">
        <v>98664.47</v>
      </c>
      <c r="L652" s="385">
        <v>1</v>
      </c>
    </row>
    <row r="653" spans="1:12" s="381" customFormat="1" ht="15.6" x14ac:dyDescent="0.3">
      <c r="A653" s="384" t="s">
        <v>116</v>
      </c>
      <c r="B653" s="429"/>
      <c r="C653" s="430"/>
      <c r="D653" s="430"/>
      <c r="E653" s="430"/>
      <c r="F653" s="430"/>
      <c r="G653" s="430"/>
      <c r="H653" s="429"/>
      <c r="I653" s="431"/>
      <c r="J653" s="431"/>
      <c r="K653" s="431"/>
      <c r="L653" s="385"/>
    </row>
    <row r="654" spans="1:12" s="381" customFormat="1" ht="15" x14ac:dyDescent="0.25">
      <c r="A654" s="382" t="s">
        <v>242</v>
      </c>
      <c r="B654" s="426" t="s">
        <v>188</v>
      </c>
      <c r="C654" s="427">
        <v>85.498199999999997</v>
      </c>
      <c r="D654" s="427">
        <v>8.5</v>
      </c>
      <c r="E654" s="427" t="s">
        <v>382</v>
      </c>
      <c r="F654" s="427">
        <v>13.5</v>
      </c>
      <c r="G654" s="427">
        <v>14.1989445900878</v>
      </c>
      <c r="H654" s="426" t="s">
        <v>196</v>
      </c>
      <c r="I654" s="428">
        <v>114204.4</v>
      </c>
      <c r="J654" s="428">
        <v>114204.4</v>
      </c>
      <c r="K654" s="428">
        <v>97642.71</v>
      </c>
      <c r="L654" s="383">
        <v>1</v>
      </c>
    </row>
    <row r="655" spans="1:12" s="381" customFormat="1" ht="15" x14ac:dyDescent="0.25">
      <c r="A655" s="382" t="s">
        <v>242</v>
      </c>
      <c r="B655" s="426" t="s">
        <v>188</v>
      </c>
      <c r="C655" s="427">
        <v>91.213099999999997</v>
      </c>
      <c r="D655" s="427">
        <v>8.5</v>
      </c>
      <c r="E655" s="427" t="s">
        <v>790</v>
      </c>
      <c r="F655" s="427">
        <v>12</v>
      </c>
      <c r="G655" s="427">
        <v>12.550881</v>
      </c>
      <c r="H655" s="426" t="s">
        <v>196</v>
      </c>
      <c r="I655" s="428">
        <v>146054.39999999999</v>
      </c>
      <c r="J655" s="428">
        <v>146054.39999999999</v>
      </c>
      <c r="K655" s="428">
        <v>133220.73000000001</v>
      </c>
      <c r="L655" s="383">
        <v>1</v>
      </c>
    </row>
    <row r="656" spans="1:12" s="381" customFormat="1" ht="15" x14ac:dyDescent="0.25">
      <c r="A656" s="382" t="s">
        <v>242</v>
      </c>
      <c r="B656" s="426" t="s">
        <v>188</v>
      </c>
      <c r="C656" s="427">
        <v>92.3489</v>
      </c>
      <c r="D656" s="427">
        <v>8.5</v>
      </c>
      <c r="E656" s="427" t="s">
        <v>471</v>
      </c>
      <c r="F656" s="427">
        <v>11</v>
      </c>
      <c r="G656" s="427">
        <v>11.4621259414062</v>
      </c>
      <c r="H656" s="426" t="s">
        <v>196</v>
      </c>
      <c r="I656" s="428">
        <v>31850</v>
      </c>
      <c r="J656" s="428">
        <v>31850</v>
      </c>
      <c r="K656" s="428">
        <v>29413.119999999999</v>
      </c>
      <c r="L656" s="383">
        <v>1</v>
      </c>
    </row>
    <row r="657" spans="1:12" s="381" customFormat="1" ht="15" x14ac:dyDescent="0.25">
      <c r="A657" s="382" t="s">
        <v>242</v>
      </c>
      <c r="B657" s="426" t="s">
        <v>188</v>
      </c>
      <c r="C657" s="427">
        <v>92.423400000000001</v>
      </c>
      <c r="D657" s="427">
        <v>8.5</v>
      </c>
      <c r="E657" s="427" t="s">
        <v>387</v>
      </c>
      <c r="F657" s="427">
        <v>11</v>
      </c>
      <c r="G657" s="427">
        <v>11.4621259414062</v>
      </c>
      <c r="H657" s="426" t="s">
        <v>196</v>
      </c>
      <c r="I657" s="428">
        <v>32400</v>
      </c>
      <c r="J657" s="428">
        <v>32400</v>
      </c>
      <c r="K657" s="428">
        <v>29945.17</v>
      </c>
      <c r="L657" s="383">
        <v>1</v>
      </c>
    </row>
    <row r="658" spans="1:12" s="381" customFormat="1" ht="15" x14ac:dyDescent="0.25">
      <c r="A658" s="382" t="s">
        <v>242</v>
      </c>
      <c r="B658" s="426" t="s">
        <v>188</v>
      </c>
      <c r="C658" s="427">
        <v>92.944500000000005</v>
      </c>
      <c r="D658" s="427">
        <v>8</v>
      </c>
      <c r="E658" s="427" t="s">
        <v>791</v>
      </c>
      <c r="F658" s="427">
        <v>12</v>
      </c>
      <c r="G658" s="427">
        <v>12.550881</v>
      </c>
      <c r="H658" s="426" t="s">
        <v>196</v>
      </c>
      <c r="I658" s="428">
        <v>145300</v>
      </c>
      <c r="J658" s="428">
        <v>145300</v>
      </c>
      <c r="K658" s="428">
        <v>135048.35999999999</v>
      </c>
      <c r="L658" s="383">
        <v>1</v>
      </c>
    </row>
    <row r="659" spans="1:12" s="381" customFormat="1" ht="15" x14ac:dyDescent="0.25">
      <c r="A659" s="382" t="s">
        <v>242</v>
      </c>
      <c r="B659" s="426" t="s">
        <v>188</v>
      </c>
      <c r="C659" s="427">
        <v>96.418499999999995</v>
      </c>
      <c r="D659" s="427">
        <v>8.5</v>
      </c>
      <c r="E659" s="427" t="s">
        <v>792</v>
      </c>
      <c r="F659" s="427">
        <v>10</v>
      </c>
      <c r="G659" s="427">
        <v>10.381289062499899</v>
      </c>
      <c r="H659" s="426" t="s">
        <v>196</v>
      </c>
      <c r="I659" s="428">
        <v>100000.4</v>
      </c>
      <c r="J659" s="428">
        <v>100000.4</v>
      </c>
      <c r="K659" s="428">
        <v>96418.9</v>
      </c>
      <c r="L659" s="383">
        <v>1</v>
      </c>
    </row>
    <row r="660" spans="1:12" s="381" customFormat="1" ht="15" x14ac:dyDescent="0.25">
      <c r="A660" s="382" t="s">
        <v>242</v>
      </c>
      <c r="B660" s="426" t="s">
        <v>188</v>
      </c>
      <c r="C660" s="427">
        <v>102</v>
      </c>
      <c r="D660" s="427">
        <v>8.5</v>
      </c>
      <c r="E660" s="427" t="s">
        <v>793</v>
      </c>
      <c r="F660" s="427">
        <v>7.5158156406506</v>
      </c>
      <c r="G660" s="427">
        <v>7.7303096071526998</v>
      </c>
      <c r="H660" s="426" t="s">
        <v>196</v>
      </c>
      <c r="I660" s="428">
        <v>146054</v>
      </c>
      <c r="J660" s="428">
        <v>146054</v>
      </c>
      <c r="K660" s="428">
        <v>148975.07999999999</v>
      </c>
      <c r="L660" s="383">
        <v>1</v>
      </c>
    </row>
    <row r="661" spans="1:12" s="381" customFormat="1" ht="15" x14ac:dyDescent="0.25">
      <c r="A661" s="382" t="s">
        <v>242</v>
      </c>
      <c r="B661" s="426" t="s">
        <v>188</v>
      </c>
      <c r="C661" s="427">
        <v>102</v>
      </c>
      <c r="D661" s="427">
        <v>8.5</v>
      </c>
      <c r="E661" s="427" t="s">
        <v>794</v>
      </c>
      <c r="F661" s="427">
        <v>7.6060273804065996</v>
      </c>
      <c r="G661" s="427">
        <v>7.8257342836469004</v>
      </c>
      <c r="H661" s="426" t="s">
        <v>196</v>
      </c>
      <c r="I661" s="428">
        <v>146054</v>
      </c>
      <c r="J661" s="428">
        <v>146054</v>
      </c>
      <c r="K661" s="428">
        <v>148975.07999999999</v>
      </c>
      <c r="L661" s="383">
        <v>1</v>
      </c>
    </row>
    <row r="662" spans="1:12" s="381" customFormat="1" ht="15" x14ac:dyDescent="0.25">
      <c r="A662" s="382" t="s">
        <v>483</v>
      </c>
      <c r="B662" s="426" t="s">
        <v>188</v>
      </c>
      <c r="C662" s="427">
        <v>92.386399999999995</v>
      </c>
      <c r="D662" s="427">
        <v>9</v>
      </c>
      <c r="E662" s="427" t="s">
        <v>584</v>
      </c>
      <c r="F662" s="427">
        <v>11.023142532532001</v>
      </c>
      <c r="G662" s="427">
        <v>11.487232839259301</v>
      </c>
      <c r="H662" s="426" t="s">
        <v>196</v>
      </c>
      <c r="I662" s="428">
        <v>150000</v>
      </c>
      <c r="J662" s="428">
        <v>150000</v>
      </c>
      <c r="K662" s="428">
        <v>138579.6</v>
      </c>
      <c r="L662" s="383">
        <v>1</v>
      </c>
    </row>
    <row r="663" spans="1:12" s="381" customFormat="1" ht="15" x14ac:dyDescent="0.25">
      <c r="A663" s="382" t="s">
        <v>483</v>
      </c>
      <c r="B663" s="426" t="s">
        <v>188</v>
      </c>
      <c r="C663" s="427">
        <v>92.519800000000004</v>
      </c>
      <c r="D663" s="427">
        <v>9</v>
      </c>
      <c r="E663" s="427" t="s">
        <v>795</v>
      </c>
      <c r="F663" s="427">
        <v>11</v>
      </c>
      <c r="G663" s="427">
        <v>11.4621259414062</v>
      </c>
      <c r="H663" s="426" t="s">
        <v>196</v>
      </c>
      <c r="I663" s="428">
        <v>40000</v>
      </c>
      <c r="J663" s="428">
        <v>40000</v>
      </c>
      <c r="K663" s="428">
        <v>37007.94</v>
      </c>
      <c r="L663" s="383">
        <v>1</v>
      </c>
    </row>
    <row r="664" spans="1:12" s="381" customFormat="1" ht="15" x14ac:dyDescent="0.25">
      <c r="A664" s="382" t="s">
        <v>483</v>
      </c>
      <c r="B664" s="426" t="s">
        <v>188</v>
      </c>
      <c r="C664" s="427">
        <v>92.677000000000007</v>
      </c>
      <c r="D664" s="427">
        <v>9</v>
      </c>
      <c r="E664" s="427" t="s">
        <v>406</v>
      </c>
      <c r="F664" s="427">
        <v>11.0247502672264</v>
      </c>
      <c r="G664" s="427">
        <v>11.488977197913099</v>
      </c>
      <c r="H664" s="426" t="s">
        <v>196</v>
      </c>
      <c r="I664" s="428">
        <v>150000</v>
      </c>
      <c r="J664" s="428">
        <v>150000</v>
      </c>
      <c r="K664" s="428">
        <v>139015.5</v>
      </c>
      <c r="L664" s="383">
        <v>1</v>
      </c>
    </row>
    <row r="665" spans="1:12" s="381" customFormat="1" ht="15" x14ac:dyDescent="0.25">
      <c r="A665" s="382" t="s">
        <v>483</v>
      </c>
      <c r="B665" s="426" t="s">
        <v>188</v>
      </c>
      <c r="C665" s="427">
        <v>92.814400000000006</v>
      </c>
      <c r="D665" s="427">
        <v>9</v>
      </c>
      <c r="E665" s="427" t="s">
        <v>796</v>
      </c>
      <c r="F665" s="427">
        <v>11</v>
      </c>
      <c r="G665" s="427">
        <v>11.4621259414062</v>
      </c>
      <c r="H665" s="426" t="s">
        <v>196</v>
      </c>
      <c r="I665" s="428">
        <v>40000</v>
      </c>
      <c r="J665" s="428">
        <v>40000</v>
      </c>
      <c r="K665" s="428">
        <v>37125.74</v>
      </c>
      <c r="L665" s="383">
        <v>1</v>
      </c>
    </row>
    <row r="666" spans="1:12" s="381" customFormat="1" ht="15" x14ac:dyDescent="0.25">
      <c r="A666" s="382" t="s">
        <v>483</v>
      </c>
      <c r="B666" s="426" t="s">
        <v>188</v>
      </c>
      <c r="C666" s="427">
        <v>92.9756</v>
      </c>
      <c r="D666" s="427">
        <v>9</v>
      </c>
      <c r="E666" s="427" t="s">
        <v>797</v>
      </c>
      <c r="F666" s="427">
        <v>11.0265391802944</v>
      </c>
      <c r="G666" s="427">
        <v>11.4909181553877</v>
      </c>
      <c r="H666" s="426" t="s">
        <v>196</v>
      </c>
      <c r="I666" s="428">
        <v>150000</v>
      </c>
      <c r="J666" s="428">
        <v>150000</v>
      </c>
      <c r="K666" s="428">
        <v>139463.4</v>
      </c>
      <c r="L666" s="383">
        <v>1</v>
      </c>
    </row>
    <row r="667" spans="1:12" s="381" customFormat="1" ht="15" x14ac:dyDescent="0.25">
      <c r="A667" s="382" t="s">
        <v>483</v>
      </c>
      <c r="B667" s="426" t="s">
        <v>188</v>
      </c>
      <c r="C667" s="427">
        <v>93.117000000000004</v>
      </c>
      <c r="D667" s="427">
        <v>9</v>
      </c>
      <c r="E667" s="427" t="s">
        <v>505</v>
      </c>
      <c r="F667" s="427">
        <v>11</v>
      </c>
      <c r="G667" s="427">
        <v>11.4621259414062</v>
      </c>
      <c r="H667" s="426" t="s">
        <v>196</v>
      </c>
      <c r="I667" s="428">
        <v>40000</v>
      </c>
      <c r="J667" s="428">
        <v>40000</v>
      </c>
      <c r="K667" s="428">
        <v>37246.78</v>
      </c>
      <c r="L667" s="383">
        <v>1</v>
      </c>
    </row>
    <row r="668" spans="1:12" s="381" customFormat="1" ht="15" x14ac:dyDescent="0.25">
      <c r="A668" s="382" t="s">
        <v>483</v>
      </c>
      <c r="B668" s="426" t="s">
        <v>188</v>
      </c>
      <c r="C668" s="427">
        <v>93.427899999999994</v>
      </c>
      <c r="D668" s="427">
        <v>9</v>
      </c>
      <c r="E668" s="427" t="s">
        <v>331</v>
      </c>
      <c r="F668" s="427">
        <v>11</v>
      </c>
      <c r="G668" s="427">
        <v>11.4621259414062</v>
      </c>
      <c r="H668" s="426" t="s">
        <v>196</v>
      </c>
      <c r="I668" s="428">
        <v>40000</v>
      </c>
      <c r="J668" s="428">
        <v>40000</v>
      </c>
      <c r="K668" s="428">
        <v>37371.15</v>
      </c>
      <c r="L668" s="383">
        <v>1</v>
      </c>
    </row>
    <row r="669" spans="1:12" s="381" customFormat="1" ht="15" x14ac:dyDescent="0.25">
      <c r="A669" s="382" t="s">
        <v>483</v>
      </c>
      <c r="B669" s="426" t="s">
        <v>188</v>
      </c>
      <c r="C669" s="427">
        <v>93.613900000000001</v>
      </c>
      <c r="D669" s="427">
        <v>9</v>
      </c>
      <c r="E669" s="427" t="s">
        <v>478</v>
      </c>
      <c r="F669" s="427">
        <v>10.7</v>
      </c>
      <c r="G669" s="427">
        <v>11.1370452217191</v>
      </c>
      <c r="H669" s="426" t="s">
        <v>196</v>
      </c>
      <c r="I669" s="428">
        <v>36255.1</v>
      </c>
      <c r="J669" s="428">
        <v>36255.1</v>
      </c>
      <c r="K669" s="428">
        <v>33939.82</v>
      </c>
      <c r="L669" s="383">
        <v>1</v>
      </c>
    </row>
    <row r="670" spans="1:12" s="381" customFormat="1" ht="15" x14ac:dyDescent="0.25">
      <c r="A670" s="382" t="s">
        <v>483</v>
      </c>
      <c r="B670" s="426" t="s">
        <v>188</v>
      </c>
      <c r="C670" s="427">
        <v>93.747399999999999</v>
      </c>
      <c r="D670" s="427">
        <v>9</v>
      </c>
      <c r="E670" s="427" t="s">
        <v>434</v>
      </c>
      <c r="F670" s="427">
        <v>11</v>
      </c>
      <c r="G670" s="427">
        <v>11.4621259414062</v>
      </c>
      <c r="H670" s="426" t="s">
        <v>196</v>
      </c>
      <c r="I670" s="428">
        <v>40000</v>
      </c>
      <c r="J670" s="428">
        <v>40000</v>
      </c>
      <c r="K670" s="428">
        <v>37498.94</v>
      </c>
      <c r="L670" s="383">
        <v>1</v>
      </c>
    </row>
    <row r="671" spans="1:12" s="381" customFormat="1" ht="15" x14ac:dyDescent="0.25">
      <c r="A671" s="382" t="s">
        <v>483</v>
      </c>
      <c r="B671" s="426" t="s">
        <v>188</v>
      </c>
      <c r="C671" s="427">
        <v>93.868300000000005</v>
      </c>
      <c r="D671" s="427">
        <v>9</v>
      </c>
      <c r="E671" s="427" t="s">
        <v>798</v>
      </c>
      <c r="F671" s="427">
        <v>10.7</v>
      </c>
      <c r="G671" s="427">
        <v>11.1370452217191</v>
      </c>
      <c r="H671" s="426" t="s">
        <v>196</v>
      </c>
      <c r="I671" s="428">
        <v>36255.1</v>
      </c>
      <c r="J671" s="428">
        <v>36255.1</v>
      </c>
      <c r="K671" s="428">
        <v>34032.050000000003</v>
      </c>
      <c r="L671" s="383">
        <v>1</v>
      </c>
    </row>
    <row r="672" spans="1:12" s="381" customFormat="1" ht="15" x14ac:dyDescent="0.25">
      <c r="A672" s="382" t="s">
        <v>483</v>
      </c>
      <c r="B672" s="426" t="s">
        <v>188</v>
      </c>
      <c r="C672" s="427">
        <v>94.075599999999994</v>
      </c>
      <c r="D672" s="427">
        <v>9</v>
      </c>
      <c r="E672" s="427" t="s">
        <v>799</v>
      </c>
      <c r="F672" s="427">
        <v>11</v>
      </c>
      <c r="G672" s="427">
        <v>11.4621259414062</v>
      </c>
      <c r="H672" s="426" t="s">
        <v>196</v>
      </c>
      <c r="I672" s="428">
        <v>40000</v>
      </c>
      <c r="J672" s="428">
        <v>40000</v>
      </c>
      <c r="K672" s="428">
        <v>37630.25</v>
      </c>
      <c r="L672" s="383">
        <v>1</v>
      </c>
    </row>
    <row r="673" spans="1:12" s="381" customFormat="1" ht="15" x14ac:dyDescent="0.25">
      <c r="A673" s="382" t="s">
        <v>483</v>
      </c>
      <c r="B673" s="426" t="s">
        <v>188</v>
      </c>
      <c r="C673" s="427">
        <v>94.129499999999993</v>
      </c>
      <c r="D673" s="427">
        <v>9</v>
      </c>
      <c r="E673" s="427" t="s">
        <v>413</v>
      </c>
      <c r="F673" s="427">
        <v>10.7</v>
      </c>
      <c r="G673" s="427">
        <v>11.1370452217191</v>
      </c>
      <c r="H673" s="426" t="s">
        <v>196</v>
      </c>
      <c r="I673" s="428">
        <v>36255.1</v>
      </c>
      <c r="J673" s="428">
        <v>36255.1</v>
      </c>
      <c r="K673" s="428">
        <v>34126.730000000003</v>
      </c>
      <c r="L673" s="383">
        <v>1</v>
      </c>
    </row>
    <row r="674" spans="1:12" s="381" customFormat="1" ht="15" x14ac:dyDescent="0.25">
      <c r="A674" s="382" t="s">
        <v>483</v>
      </c>
      <c r="B674" s="426" t="s">
        <v>188</v>
      </c>
      <c r="C674" s="427">
        <v>94.397599999999997</v>
      </c>
      <c r="D674" s="427">
        <v>9</v>
      </c>
      <c r="E674" s="427" t="s">
        <v>800</v>
      </c>
      <c r="F674" s="427">
        <v>10.7</v>
      </c>
      <c r="G674" s="427">
        <v>11.1370452217191</v>
      </c>
      <c r="H674" s="426" t="s">
        <v>196</v>
      </c>
      <c r="I674" s="428">
        <v>36255.1</v>
      </c>
      <c r="J674" s="428">
        <v>36255.1</v>
      </c>
      <c r="K674" s="428">
        <v>34223.96</v>
      </c>
      <c r="L674" s="383">
        <v>1</v>
      </c>
    </row>
    <row r="675" spans="1:12" s="381" customFormat="1" ht="15" x14ac:dyDescent="0.25">
      <c r="A675" s="382" t="s">
        <v>483</v>
      </c>
      <c r="B675" s="426" t="s">
        <v>188</v>
      </c>
      <c r="C675" s="427">
        <v>94.412899999999993</v>
      </c>
      <c r="D675" s="427">
        <v>9</v>
      </c>
      <c r="E675" s="427" t="s">
        <v>370</v>
      </c>
      <c r="F675" s="427">
        <v>11</v>
      </c>
      <c r="G675" s="427">
        <v>11.4621259414062</v>
      </c>
      <c r="H675" s="426" t="s">
        <v>196</v>
      </c>
      <c r="I675" s="428">
        <v>40000</v>
      </c>
      <c r="J675" s="428">
        <v>40000</v>
      </c>
      <c r="K675" s="428">
        <v>37765.160000000003</v>
      </c>
      <c r="L675" s="383">
        <v>1</v>
      </c>
    </row>
    <row r="676" spans="1:12" s="381" customFormat="1" ht="15" x14ac:dyDescent="0.25">
      <c r="A676" s="382" t="s">
        <v>483</v>
      </c>
      <c r="B676" s="426" t="s">
        <v>188</v>
      </c>
      <c r="C676" s="427">
        <v>94.673000000000002</v>
      </c>
      <c r="D676" s="427">
        <v>9</v>
      </c>
      <c r="E676" s="427" t="s">
        <v>801</v>
      </c>
      <c r="F676" s="427">
        <v>10.7</v>
      </c>
      <c r="G676" s="427">
        <v>11.1370452217191</v>
      </c>
      <c r="H676" s="426" t="s">
        <v>196</v>
      </c>
      <c r="I676" s="428">
        <v>36255.1</v>
      </c>
      <c r="J676" s="428">
        <v>36255.1</v>
      </c>
      <c r="K676" s="428">
        <v>34323.78</v>
      </c>
      <c r="L676" s="383">
        <v>1</v>
      </c>
    </row>
    <row r="677" spans="1:12" s="381" customFormat="1" ht="15" x14ac:dyDescent="0.25">
      <c r="A677" s="382" t="s">
        <v>483</v>
      </c>
      <c r="B677" s="426" t="s">
        <v>188</v>
      </c>
      <c r="C677" s="427">
        <v>94.759500000000003</v>
      </c>
      <c r="D677" s="427">
        <v>9</v>
      </c>
      <c r="E677" s="427" t="s">
        <v>504</v>
      </c>
      <c r="F677" s="427">
        <v>11</v>
      </c>
      <c r="G677" s="427">
        <v>11.4621259414062</v>
      </c>
      <c r="H677" s="426" t="s">
        <v>196</v>
      </c>
      <c r="I677" s="428">
        <v>40000</v>
      </c>
      <c r="J677" s="428">
        <v>40000</v>
      </c>
      <c r="K677" s="428">
        <v>37903.79</v>
      </c>
      <c r="L677" s="383">
        <v>1</v>
      </c>
    </row>
    <row r="678" spans="1:12" s="381" customFormat="1" ht="15" x14ac:dyDescent="0.25">
      <c r="A678" s="382" t="s">
        <v>483</v>
      </c>
      <c r="B678" s="426" t="s">
        <v>188</v>
      </c>
      <c r="C678" s="427">
        <v>94.955699999999993</v>
      </c>
      <c r="D678" s="427">
        <v>9</v>
      </c>
      <c r="E678" s="427" t="s">
        <v>802</v>
      </c>
      <c r="F678" s="427">
        <v>10.7</v>
      </c>
      <c r="G678" s="427">
        <v>11.1370452217191</v>
      </c>
      <c r="H678" s="426" t="s">
        <v>196</v>
      </c>
      <c r="I678" s="428">
        <v>36255.1</v>
      </c>
      <c r="J678" s="428">
        <v>36255.1</v>
      </c>
      <c r="K678" s="428">
        <v>34426.269999999997</v>
      </c>
      <c r="L678" s="383">
        <v>1</v>
      </c>
    </row>
    <row r="679" spans="1:12" s="381" customFormat="1" ht="15" x14ac:dyDescent="0.25">
      <c r="A679" s="382" t="s">
        <v>483</v>
      </c>
      <c r="B679" s="426" t="s">
        <v>188</v>
      </c>
      <c r="C679" s="427">
        <v>95.115600000000001</v>
      </c>
      <c r="D679" s="427">
        <v>9</v>
      </c>
      <c r="E679" s="427" t="s">
        <v>803</v>
      </c>
      <c r="F679" s="427">
        <v>11</v>
      </c>
      <c r="G679" s="427">
        <v>11.4621259414062</v>
      </c>
      <c r="H679" s="426" t="s">
        <v>196</v>
      </c>
      <c r="I679" s="428">
        <v>40000</v>
      </c>
      <c r="J679" s="428">
        <v>40000</v>
      </c>
      <c r="K679" s="428">
        <v>38046.230000000003</v>
      </c>
      <c r="L679" s="383">
        <v>1</v>
      </c>
    </row>
    <row r="680" spans="1:12" s="381" customFormat="1" ht="15" x14ac:dyDescent="0.25">
      <c r="A680" s="382" t="s">
        <v>483</v>
      </c>
      <c r="B680" s="426" t="s">
        <v>188</v>
      </c>
      <c r="C680" s="427">
        <v>95.245900000000006</v>
      </c>
      <c r="D680" s="427">
        <v>9</v>
      </c>
      <c r="E680" s="427" t="s">
        <v>804</v>
      </c>
      <c r="F680" s="427">
        <v>10.7</v>
      </c>
      <c r="G680" s="427">
        <v>11.1370452217191</v>
      </c>
      <c r="H680" s="426" t="s">
        <v>196</v>
      </c>
      <c r="I680" s="428">
        <v>36255.1</v>
      </c>
      <c r="J680" s="428">
        <v>36255.1</v>
      </c>
      <c r="K680" s="428">
        <v>34531.5</v>
      </c>
      <c r="L680" s="383">
        <v>1</v>
      </c>
    </row>
    <row r="681" spans="1:12" s="381" customFormat="1" ht="15" x14ac:dyDescent="0.25">
      <c r="A681" s="382" t="s">
        <v>483</v>
      </c>
      <c r="B681" s="426" t="s">
        <v>188</v>
      </c>
      <c r="C681" s="427">
        <v>95.481499999999997</v>
      </c>
      <c r="D681" s="427">
        <v>9</v>
      </c>
      <c r="E681" s="427" t="s">
        <v>393</v>
      </c>
      <c r="F681" s="427">
        <v>11</v>
      </c>
      <c r="G681" s="427">
        <v>11.4621259414062</v>
      </c>
      <c r="H681" s="426" t="s">
        <v>196</v>
      </c>
      <c r="I681" s="428">
        <v>40000</v>
      </c>
      <c r="J681" s="428">
        <v>40000</v>
      </c>
      <c r="K681" s="428">
        <v>38192.58</v>
      </c>
      <c r="L681" s="383">
        <v>1</v>
      </c>
    </row>
    <row r="682" spans="1:12" s="381" customFormat="1" ht="15" x14ac:dyDescent="0.25">
      <c r="A682" s="382" t="s">
        <v>483</v>
      </c>
      <c r="B682" s="426" t="s">
        <v>188</v>
      </c>
      <c r="C682" s="427">
        <v>95.543899999999994</v>
      </c>
      <c r="D682" s="427">
        <v>9</v>
      </c>
      <c r="E682" s="427" t="s">
        <v>805</v>
      </c>
      <c r="F682" s="427">
        <v>10.7</v>
      </c>
      <c r="G682" s="427">
        <v>11.1370452217191</v>
      </c>
      <c r="H682" s="426" t="s">
        <v>196</v>
      </c>
      <c r="I682" s="428">
        <v>36255.1</v>
      </c>
      <c r="J682" s="428">
        <v>36255.1</v>
      </c>
      <c r="K682" s="428">
        <v>34639.550000000003</v>
      </c>
      <c r="L682" s="383">
        <v>1</v>
      </c>
    </row>
    <row r="683" spans="1:12" s="381" customFormat="1" ht="15" x14ac:dyDescent="0.25">
      <c r="A683" s="382" t="s">
        <v>483</v>
      </c>
      <c r="B683" s="426" t="s">
        <v>188</v>
      </c>
      <c r="C683" s="427">
        <v>95.849900000000005</v>
      </c>
      <c r="D683" s="427">
        <v>9</v>
      </c>
      <c r="E683" s="427" t="s">
        <v>806</v>
      </c>
      <c r="F683" s="427">
        <v>10.7</v>
      </c>
      <c r="G683" s="427">
        <v>11.1370452217191</v>
      </c>
      <c r="H683" s="426" t="s">
        <v>196</v>
      </c>
      <c r="I683" s="428">
        <v>36255.1</v>
      </c>
      <c r="J683" s="428">
        <v>36255.1</v>
      </c>
      <c r="K683" s="428">
        <v>34750.49</v>
      </c>
      <c r="L683" s="383">
        <v>1</v>
      </c>
    </row>
    <row r="684" spans="1:12" s="381" customFormat="1" ht="15" x14ac:dyDescent="0.25">
      <c r="A684" s="382" t="s">
        <v>483</v>
      </c>
      <c r="B684" s="426" t="s">
        <v>188</v>
      </c>
      <c r="C684" s="427">
        <v>95.857399999999998</v>
      </c>
      <c r="D684" s="427">
        <v>9</v>
      </c>
      <c r="E684" s="427" t="s">
        <v>807</v>
      </c>
      <c r="F684" s="427">
        <v>11</v>
      </c>
      <c r="G684" s="427">
        <v>11.4621259414062</v>
      </c>
      <c r="H684" s="426" t="s">
        <v>196</v>
      </c>
      <c r="I684" s="428">
        <v>40000</v>
      </c>
      <c r="J684" s="428">
        <v>40000</v>
      </c>
      <c r="K684" s="428">
        <v>38342.959999999999</v>
      </c>
      <c r="L684" s="383">
        <v>1</v>
      </c>
    </row>
    <row r="685" spans="1:12" s="381" customFormat="1" ht="15" x14ac:dyDescent="0.25">
      <c r="A685" s="382" t="s">
        <v>483</v>
      </c>
      <c r="B685" s="426" t="s">
        <v>188</v>
      </c>
      <c r="C685" s="427">
        <v>96.164100000000005</v>
      </c>
      <c r="D685" s="427">
        <v>9</v>
      </c>
      <c r="E685" s="427" t="s">
        <v>395</v>
      </c>
      <c r="F685" s="427">
        <v>10.7</v>
      </c>
      <c r="G685" s="427">
        <v>11.1370452217191</v>
      </c>
      <c r="H685" s="426" t="s">
        <v>196</v>
      </c>
      <c r="I685" s="428">
        <v>36255.1</v>
      </c>
      <c r="J685" s="428">
        <v>36255.1</v>
      </c>
      <c r="K685" s="428">
        <v>34864.400000000001</v>
      </c>
      <c r="L685" s="383">
        <v>1</v>
      </c>
    </row>
    <row r="686" spans="1:12" s="381" customFormat="1" ht="15" x14ac:dyDescent="0.25">
      <c r="A686" s="382" t="s">
        <v>483</v>
      </c>
      <c r="B686" s="426" t="s">
        <v>188</v>
      </c>
      <c r="C686" s="427">
        <v>96.243700000000004</v>
      </c>
      <c r="D686" s="427">
        <v>9</v>
      </c>
      <c r="E686" s="427" t="s">
        <v>808</v>
      </c>
      <c r="F686" s="427">
        <v>11</v>
      </c>
      <c r="G686" s="427">
        <v>11.4621259414062</v>
      </c>
      <c r="H686" s="426" t="s">
        <v>196</v>
      </c>
      <c r="I686" s="428">
        <v>40000</v>
      </c>
      <c r="J686" s="428">
        <v>40000</v>
      </c>
      <c r="K686" s="428">
        <v>38497.480000000003</v>
      </c>
      <c r="L686" s="383">
        <v>1</v>
      </c>
    </row>
    <row r="687" spans="1:12" s="381" customFormat="1" ht="15" x14ac:dyDescent="0.25">
      <c r="A687" s="382" t="s">
        <v>483</v>
      </c>
      <c r="B687" s="426" t="s">
        <v>188</v>
      </c>
      <c r="C687" s="427">
        <v>96.486699999999999</v>
      </c>
      <c r="D687" s="427">
        <v>9</v>
      </c>
      <c r="E687" s="427" t="s">
        <v>467</v>
      </c>
      <c r="F687" s="427">
        <v>10.7</v>
      </c>
      <c r="G687" s="427">
        <v>11.1370452217191</v>
      </c>
      <c r="H687" s="426" t="s">
        <v>196</v>
      </c>
      <c r="I687" s="428">
        <v>36255.1</v>
      </c>
      <c r="J687" s="428">
        <v>36255.1</v>
      </c>
      <c r="K687" s="428">
        <v>34981.35</v>
      </c>
      <c r="L687" s="383">
        <v>1</v>
      </c>
    </row>
    <row r="688" spans="1:12" s="381" customFormat="1" ht="15" x14ac:dyDescent="0.25">
      <c r="A688" s="382" t="s">
        <v>483</v>
      </c>
      <c r="B688" s="426" t="s">
        <v>188</v>
      </c>
      <c r="C688" s="427">
        <v>96.640600000000006</v>
      </c>
      <c r="D688" s="427">
        <v>9</v>
      </c>
      <c r="E688" s="427" t="s">
        <v>809</v>
      </c>
      <c r="F688" s="427">
        <v>11</v>
      </c>
      <c r="G688" s="427">
        <v>11.4621259414062</v>
      </c>
      <c r="H688" s="426" t="s">
        <v>196</v>
      </c>
      <c r="I688" s="428">
        <v>40000</v>
      </c>
      <c r="J688" s="428">
        <v>40000</v>
      </c>
      <c r="K688" s="428">
        <v>38656.239999999998</v>
      </c>
      <c r="L688" s="383">
        <v>1</v>
      </c>
    </row>
    <row r="689" spans="1:12" s="381" customFormat="1" ht="15" x14ac:dyDescent="0.25">
      <c r="A689" s="382" t="s">
        <v>483</v>
      </c>
      <c r="B689" s="426" t="s">
        <v>188</v>
      </c>
      <c r="C689" s="427">
        <v>96.817899999999995</v>
      </c>
      <c r="D689" s="427">
        <v>9</v>
      </c>
      <c r="E689" s="427" t="s">
        <v>810</v>
      </c>
      <c r="F689" s="427">
        <v>10.7</v>
      </c>
      <c r="G689" s="427">
        <v>11.1370452217191</v>
      </c>
      <c r="H689" s="426" t="s">
        <v>196</v>
      </c>
      <c r="I689" s="428">
        <v>36255.1</v>
      </c>
      <c r="J689" s="428">
        <v>36255.1</v>
      </c>
      <c r="K689" s="428">
        <v>35101.440000000002</v>
      </c>
      <c r="L689" s="383">
        <v>1</v>
      </c>
    </row>
    <row r="690" spans="1:12" s="381" customFormat="1" ht="15" x14ac:dyDescent="0.25">
      <c r="A690" s="382" t="s">
        <v>483</v>
      </c>
      <c r="B690" s="426" t="s">
        <v>188</v>
      </c>
      <c r="C690" s="427">
        <v>97.048400000000001</v>
      </c>
      <c r="D690" s="427">
        <v>9</v>
      </c>
      <c r="E690" s="427" t="s">
        <v>811</v>
      </c>
      <c r="F690" s="427">
        <v>11</v>
      </c>
      <c r="G690" s="427">
        <v>11.4621259414062</v>
      </c>
      <c r="H690" s="426" t="s">
        <v>196</v>
      </c>
      <c r="I690" s="428">
        <v>40000</v>
      </c>
      <c r="J690" s="428">
        <v>40000</v>
      </c>
      <c r="K690" s="428">
        <v>38819.370000000003</v>
      </c>
      <c r="L690" s="383">
        <v>1</v>
      </c>
    </row>
    <row r="691" spans="1:12" s="381" customFormat="1" ht="15" x14ac:dyDescent="0.25">
      <c r="A691" s="382" t="s">
        <v>483</v>
      </c>
      <c r="B691" s="426" t="s">
        <v>188</v>
      </c>
      <c r="C691" s="427">
        <v>97.138800000000003</v>
      </c>
      <c r="D691" s="427">
        <v>9</v>
      </c>
      <c r="E691" s="427" t="s">
        <v>812</v>
      </c>
      <c r="F691" s="427">
        <v>10.7</v>
      </c>
      <c r="G691" s="427">
        <v>11.1370452217191</v>
      </c>
      <c r="H691" s="426" t="s">
        <v>196</v>
      </c>
      <c r="I691" s="428">
        <v>175000</v>
      </c>
      <c r="J691" s="428">
        <v>175000</v>
      </c>
      <c r="K691" s="428">
        <v>169992.88</v>
      </c>
      <c r="L691" s="383">
        <v>2</v>
      </c>
    </row>
    <row r="692" spans="1:12" s="381" customFormat="1" ht="15" x14ac:dyDescent="0.25">
      <c r="A692" s="382" t="s">
        <v>483</v>
      </c>
      <c r="B692" s="426" t="s">
        <v>188</v>
      </c>
      <c r="C692" s="427">
        <v>97.158000000000001</v>
      </c>
      <c r="D692" s="427">
        <v>9</v>
      </c>
      <c r="E692" s="427" t="s">
        <v>813</v>
      </c>
      <c r="F692" s="427">
        <v>10.7</v>
      </c>
      <c r="G692" s="427">
        <v>11.1370452217191</v>
      </c>
      <c r="H692" s="426" t="s">
        <v>196</v>
      </c>
      <c r="I692" s="428">
        <v>36255.1</v>
      </c>
      <c r="J692" s="428">
        <v>36255.1</v>
      </c>
      <c r="K692" s="428">
        <v>35224.730000000003</v>
      </c>
      <c r="L692" s="383">
        <v>1</v>
      </c>
    </row>
    <row r="693" spans="1:12" s="381" customFormat="1" ht="15" x14ac:dyDescent="0.25">
      <c r="A693" s="382" t="s">
        <v>483</v>
      </c>
      <c r="B693" s="426" t="s">
        <v>188</v>
      </c>
      <c r="C693" s="427">
        <v>97.467500000000001</v>
      </c>
      <c r="D693" s="427">
        <v>9</v>
      </c>
      <c r="E693" s="427" t="s">
        <v>814</v>
      </c>
      <c r="F693" s="427">
        <v>11</v>
      </c>
      <c r="G693" s="427">
        <v>11.4621259414062</v>
      </c>
      <c r="H693" s="426" t="s">
        <v>196</v>
      </c>
      <c r="I693" s="428">
        <v>40000</v>
      </c>
      <c r="J693" s="428">
        <v>40000</v>
      </c>
      <c r="K693" s="428">
        <v>38986.99</v>
      </c>
      <c r="L693" s="383">
        <v>1</v>
      </c>
    </row>
    <row r="694" spans="1:12" s="381" customFormat="1" ht="15" x14ac:dyDescent="0.25">
      <c r="A694" s="382" t="s">
        <v>483</v>
      </c>
      <c r="B694" s="426" t="s">
        <v>188</v>
      </c>
      <c r="C694" s="427">
        <v>97.487399999999994</v>
      </c>
      <c r="D694" s="427">
        <v>9</v>
      </c>
      <c r="E694" s="427" t="s">
        <v>815</v>
      </c>
      <c r="F694" s="427">
        <v>10.7</v>
      </c>
      <c r="G694" s="427">
        <v>11.1370452217191</v>
      </c>
      <c r="H694" s="426" t="s">
        <v>196</v>
      </c>
      <c r="I694" s="428">
        <v>175000</v>
      </c>
      <c r="J694" s="428">
        <v>175000</v>
      </c>
      <c r="K694" s="428">
        <v>170603.03</v>
      </c>
      <c r="L694" s="383">
        <v>2</v>
      </c>
    </row>
    <row r="695" spans="1:12" s="381" customFormat="1" ht="15" x14ac:dyDescent="0.25">
      <c r="A695" s="382" t="s">
        <v>483</v>
      </c>
      <c r="B695" s="426" t="s">
        <v>188</v>
      </c>
      <c r="C695" s="427">
        <v>97.507199999999997</v>
      </c>
      <c r="D695" s="427">
        <v>9</v>
      </c>
      <c r="E695" s="427" t="s">
        <v>429</v>
      </c>
      <c r="F695" s="427">
        <v>10.7</v>
      </c>
      <c r="G695" s="427">
        <v>11.1370452217191</v>
      </c>
      <c r="H695" s="426" t="s">
        <v>196</v>
      </c>
      <c r="I695" s="428">
        <v>36255.1</v>
      </c>
      <c r="J695" s="428">
        <v>36255.1</v>
      </c>
      <c r="K695" s="428">
        <v>35351.33</v>
      </c>
      <c r="L695" s="383">
        <v>1</v>
      </c>
    </row>
    <row r="696" spans="1:12" s="381" customFormat="1" ht="15" x14ac:dyDescent="0.25">
      <c r="A696" s="382" t="s">
        <v>483</v>
      </c>
      <c r="B696" s="426" t="s">
        <v>188</v>
      </c>
      <c r="C696" s="427">
        <v>97.845399999999998</v>
      </c>
      <c r="D696" s="427">
        <v>9</v>
      </c>
      <c r="E696" s="427" t="s">
        <v>424</v>
      </c>
      <c r="F696" s="427">
        <v>10.7</v>
      </c>
      <c r="G696" s="427">
        <v>11.1370452217191</v>
      </c>
      <c r="H696" s="426" t="s">
        <v>196</v>
      </c>
      <c r="I696" s="428">
        <v>50000</v>
      </c>
      <c r="J696" s="428">
        <v>50000</v>
      </c>
      <c r="K696" s="428">
        <v>48922.720000000001</v>
      </c>
      <c r="L696" s="383">
        <v>1</v>
      </c>
    </row>
    <row r="697" spans="1:12" s="381" customFormat="1" ht="15" x14ac:dyDescent="0.25">
      <c r="A697" s="382" t="s">
        <v>483</v>
      </c>
      <c r="B697" s="426" t="s">
        <v>188</v>
      </c>
      <c r="C697" s="427">
        <v>97.865700000000004</v>
      </c>
      <c r="D697" s="427">
        <v>9</v>
      </c>
      <c r="E697" s="427" t="s">
        <v>816</v>
      </c>
      <c r="F697" s="427">
        <v>10.7</v>
      </c>
      <c r="G697" s="427">
        <v>11.1370452217191</v>
      </c>
      <c r="H697" s="426" t="s">
        <v>196</v>
      </c>
      <c r="I697" s="428">
        <v>36255.1</v>
      </c>
      <c r="J697" s="428">
        <v>36255.1</v>
      </c>
      <c r="K697" s="428">
        <v>35481.300000000003</v>
      </c>
      <c r="L697" s="383">
        <v>1</v>
      </c>
    </row>
    <row r="698" spans="1:12" s="381" customFormat="1" ht="15" x14ac:dyDescent="0.25">
      <c r="A698" s="382" t="s">
        <v>483</v>
      </c>
      <c r="B698" s="426" t="s">
        <v>188</v>
      </c>
      <c r="C698" s="427">
        <v>97.897999999999996</v>
      </c>
      <c r="D698" s="427">
        <v>9</v>
      </c>
      <c r="E698" s="427" t="s">
        <v>391</v>
      </c>
      <c r="F698" s="427">
        <v>11</v>
      </c>
      <c r="G698" s="427">
        <v>11.4621259414062</v>
      </c>
      <c r="H698" s="426" t="s">
        <v>196</v>
      </c>
      <c r="I698" s="428">
        <v>40000</v>
      </c>
      <c r="J698" s="428">
        <v>40000</v>
      </c>
      <c r="K698" s="428">
        <v>39159.22</v>
      </c>
      <c r="L698" s="383">
        <v>1</v>
      </c>
    </row>
    <row r="699" spans="1:12" s="381" customFormat="1" ht="15" x14ac:dyDescent="0.25">
      <c r="A699" s="382" t="s">
        <v>483</v>
      </c>
      <c r="B699" s="426" t="s">
        <v>188</v>
      </c>
      <c r="C699" s="427">
        <v>98.233800000000002</v>
      </c>
      <c r="D699" s="427">
        <v>9</v>
      </c>
      <c r="E699" s="427" t="s">
        <v>817</v>
      </c>
      <c r="F699" s="427">
        <v>10.7</v>
      </c>
      <c r="G699" s="427">
        <v>11.1370452217191</v>
      </c>
      <c r="H699" s="426" t="s">
        <v>196</v>
      </c>
      <c r="I699" s="428">
        <v>36255.1</v>
      </c>
      <c r="J699" s="428">
        <v>36255.1</v>
      </c>
      <c r="K699" s="428">
        <v>35614.76</v>
      </c>
      <c r="L699" s="383">
        <v>1</v>
      </c>
    </row>
    <row r="700" spans="1:12" s="381" customFormat="1" ht="15" x14ac:dyDescent="0.25">
      <c r="A700" s="382" t="s">
        <v>483</v>
      </c>
      <c r="B700" s="426" t="s">
        <v>188</v>
      </c>
      <c r="C700" s="427">
        <v>98.340400000000002</v>
      </c>
      <c r="D700" s="427">
        <v>9</v>
      </c>
      <c r="E700" s="427" t="s">
        <v>818</v>
      </c>
      <c r="F700" s="427">
        <v>11</v>
      </c>
      <c r="G700" s="427">
        <v>11.4621259414062</v>
      </c>
      <c r="H700" s="426" t="s">
        <v>196</v>
      </c>
      <c r="I700" s="428">
        <v>40000</v>
      </c>
      <c r="J700" s="428">
        <v>40000</v>
      </c>
      <c r="K700" s="428">
        <v>39336.18</v>
      </c>
      <c r="L700" s="383">
        <v>1</v>
      </c>
    </row>
    <row r="701" spans="1:12" s="381" customFormat="1" ht="15" x14ac:dyDescent="0.25">
      <c r="A701" s="382" t="s">
        <v>483</v>
      </c>
      <c r="B701" s="426" t="s">
        <v>188</v>
      </c>
      <c r="C701" s="427">
        <v>98.611699999999999</v>
      </c>
      <c r="D701" s="427">
        <v>9</v>
      </c>
      <c r="E701" s="427" t="s">
        <v>819</v>
      </c>
      <c r="F701" s="427">
        <v>10.7</v>
      </c>
      <c r="G701" s="427">
        <v>11.1370452217191</v>
      </c>
      <c r="H701" s="426" t="s">
        <v>196</v>
      </c>
      <c r="I701" s="428">
        <v>36255.1</v>
      </c>
      <c r="J701" s="428">
        <v>36255.1</v>
      </c>
      <c r="K701" s="428">
        <v>35751.79</v>
      </c>
      <c r="L701" s="383">
        <v>1</v>
      </c>
    </row>
    <row r="702" spans="1:12" s="381" customFormat="1" ht="15" x14ac:dyDescent="0.25">
      <c r="A702" s="382" t="s">
        <v>483</v>
      </c>
      <c r="B702" s="426" t="s">
        <v>188</v>
      </c>
      <c r="C702" s="427">
        <v>98.795000000000002</v>
      </c>
      <c r="D702" s="427">
        <v>9</v>
      </c>
      <c r="E702" s="427" t="s">
        <v>397</v>
      </c>
      <c r="F702" s="427">
        <v>11</v>
      </c>
      <c r="G702" s="427">
        <v>11.4621259414062</v>
      </c>
      <c r="H702" s="426" t="s">
        <v>196</v>
      </c>
      <c r="I702" s="428">
        <v>40000</v>
      </c>
      <c r="J702" s="428">
        <v>40000</v>
      </c>
      <c r="K702" s="428">
        <v>39518.01</v>
      </c>
      <c r="L702" s="383">
        <v>1</v>
      </c>
    </row>
    <row r="703" spans="1:12" s="381" customFormat="1" ht="15" x14ac:dyDescent="0.25">
      <c r="A703" s="382" t="s">
        <v>483</v>
      </c>
      <c r="B703" s="426" t="s">
        <v>188</v>
      </c>
      <c r="C703" s="427">
        <v>98.999799999999993</v>
      </c>
      <c r="D703" s="427">
        <v>9</v>
      </c>
      <c r="E703" s="427" t="s">
        <v>820</v>
      </c>
      <c r="F703" s="427">
        <v>10.7</v>
      </c>
      <c r="G703" s="427">
        <v>11.1370452217191</v>
      </c>
      <c r="H703" s="426" t="s">
        <v>196</v>
      </c>
      <c r="I703" s="428">
        <v>36255.1</v>
      </c>
      <c r="J703" s="428">
        <v>36255.1</v>
      </c>
      <c r="K703" s="428">
        <v>35892.480000000003</v>
      </c>
      <c r="L703" s="383">
        <v>1</v>
      </c>
    </row>
    <row r="704" spans="1:12" s="381" customFormat="1" ht="15" x14ac:dyDescent="0.25">
      <c r="A704" s="382" t="s">
        <v>483</v>
      </c>
      <c r="B704" s="426" t="s">
        <v>188</v>
      </c>
      <c r="C704" s="427">
        <v>99.262100000000004</v>
      </c>
      <c r="D704" s="427">
        <v>9</v>
      </c>
      <c r="E704" s="427" t="s">
        <v>821</v>
      </c>
      <c r="F704" s="427">
        <v>11</v>
      </c>
      <c r="G704" s="427">
        <v>11.4621259414062</v>
      </c>
      <c r="H704" s="426" t="s">
        <v>196</v>
      </c>
      <c r="I704" s="428">
        <v>40000</v>
      </c>
      <c r="J704" s="428">
        <v>40000</v>
      </c>
      <c r="K704" s="428">
        <v>39704.839999999997</v>
      </c>
      <c r="L704" s="383">
        <v>1</v>
      </c>
    </row>
    <row r="705" spans="1:12" s="381" customFormat="1" ht="15" x14ac:dyDescent="0.25">
      <c r="A705" s="382" t="s">
        <v>483</v>
      </c>
      <c r="B705" s="426" t="s">
        <v>188</v>
      </c>
      <c r="C705" s="427">
        <v>99.398200000000003</v>
      </c>
      <c r="D705" s="427">
        <v>9</v>
      </c>
      <c r="E705" s="427" t="s">
        <v>309</v>
      </c>
      <c r="F705" s="427">
        <v>10.7</v>
      </c>
      <c r="G705" s="427">
        <v>11.1370452217191</v>
      </c>
      <c r="H705" s="426" t="s">
        <v>196</v>
      </c>
      <c r="I705" s="428">
        <v>36255.1</v>
      </c>
      <c r="J705" s="428">
        <v>36255.1</v>
      </c>
      <c r="K705" s="428">
        <v>36036.93</v>
      </c>
      <c r="L705" s="383">
        <v>1</v>
      </c>
    </row>
    <row r="706" spans="1:12" s="381" customFormat="1" ht="15" x14ac:dyDescent="0.25">
      <c r="A706" s="382" t="s">
        <v>483</v>
      </c>
      <c r="B706" s="426" t="s">
        <v>188</v>
      </c>
      <c r="C706" s="427">
        <v>99.742000000000004</v>
      </c>
      <c r="D706" s="427">
        <v>9</v>
      </c>
      <c r="E706" s="427" t="s">
        <v>498</v>
      </c>
      <c r="F706" s="427">
        <v>11</v>
      </c>
      <c r="G706" s="427">
        <v>11.4621259414062</v>
      </c>
      <c r="H706" s="426" t="s">
        <v>196</v>
      </c>
      <c r="I706" s="428">
        <v>40000</v>
      </c>
      <c r="J706" s="428">
        <v>40000</v>
      </c>
      <c r="K706" s="428">
        <v>39896.800000000003</v>
      </c>
      <c r="L706" s="383">
        <v>1</v>
      </c>
    </row>
    <row r="707" spans="1:12" s="381" customFormat="1" ht="15" x14ac:dyDescent="0.25">
      <c r="A707" s="382" t="s">
        <v>483</v>
      </c>
      <c r="B707" s="426" t="s">
        <v>188</v>
      </c>
      <c r="C707" s="427">
        <v>99.807299999999998</v>
      </c>
      <c r="D707" s="427">
        <v>9</v>
      </c>
      <c r="E707" s="427" t="s">
        <v>323</v>
      </c>
      <c r="F707" s="427">
        <v>10.7</v>
      </c>
      <c r="G707" s="427">
        <v>11.1370452217191</v>
      </c>
      <c r="H707" s="426" t="s">
        <v>196</v>
      </c>
      <c r="I707" s="428">
        <v>36255.1</v>
      </c>
      <c r="J707" s="428">
        <v>36255.1</v>
      </c>
      <c r="K707" s="428">
        <v>36185.25</v>
      </c>
      <c r="L707" s="383">
        <v>1</v>
      </c>
    </row>
    <row r="708" spans="1:12" s="381" customFormat="1" ht="15" x14ac:dyDescent="0.25">
      <c r="A708" s="382" t="s">
        <v>483</v>
      </c>
      <c r="B708" s="426" t="s">
        <v>188</v>
      </c>
      <c r="C708" s="427">
        <v>99.98</v>
      </c>
      <c r="D708" s="427">
        <v>9</v>
      </c>
      <c r="E708" s="427" t="s">
        <v>822</v>
      </c>
      <c r="F708" s="427">
        <v>9.0056850288492996</v>
      </c>
      <c r="G708" s="427">
        <v>9.3144094728111995</v>
      </c>
      <c r="H708" s="426" t="s">
        <v>196</v>
      </c>
      <c r="I708" s="428">
        <v>150000</v>
      </c>
      <c r="J708" s="428">
        <v>150000</v>
      </c>
      <c r="K708" s="428">
        <v>149970</v>
      </c>
      <c r="L708" s="383">
        <v>1</v>
      </c>
    </row>
    <row r="709" spans="1:12" s="381" customFormat="1" ht="15" x14ac:dyDescent="0.25">
      <c r="A709" s="382" t="s">
        <v>483</v>
      </c>
      <c r="B709" s="426" t="s">
        <v>188</v>
      </c>
      <c r="C709" s="427">
        <v>99.98</v>
      </c>
      <c r="D709" s="427">
        <v>9</v>
      </c>
      <c r="E709" s="427" t="s">
        <v>336</v>
      </c>
      <c r="F709" s="427">
        <v>9.0049572437664001</v>
      </c>
      <c r="G709" s="427">
        <v>9.3136314182546993</v>
      </c>
      <c r="H709" s="426" t="s">
        <v>196</v>
      </c>
      <c r="I709" s="428">
        <v>150000</v>
      </c>
      <c r="J709" s="428">
        <v>150000</v>
      </c>
      <c r="K709" s="428">
        <v>149970</v>
      </c>
      <c r="L709" s="383">
        <v>1</v>
      </c>
    </row>
    <row r="710" spans="1:12" s="381" customFormat="1" ht="15" x14ac:dyDescent="0.25">
      <c r="A710" s="382" t="s">
        <v>483</v>
      </c>
      <c r="B710" s="426" t="s">
        <v>188</v>
      </c>
      <c r="C710" s="427">
        <v>99.98</v>
      </c>
      <c r="D710" s="427">
        <v>9</v>
      </c>
      <c r="E710" s="427" t="s">
        <v>518</v>
      </c>
      <c r="F710" s="427">
        <v>9.0046682603629993</v>
      </c>
      <c r="G710" s="427">
        <v>9.3133224753805006</v>
      </c>
      <c r="H710" s="426" t="s">
        <v>196</v>
      </c>
      <c r="I710" s="428">
        <v>150000</v>
      </c>
      <c r="J710" s="428">
        <v>150000</v>
      </c>
      <c r="K710" s="428">
        <v>149970</v>
      </c>
      <c r="L710" s="383">
        <v>1</v>
      </c>
    </row>
    <row r="711" spans="1:12" s="381" customFormat="1" ht="15" x14ac:dyDescent="0.25">
      <c r="A711" s="382" t="s">
        <v>483</v>
      </c>
      <c r="B711" s="426" t="s">
        <v>188</v>
      </c>
      <c r="C711" s="427">
        <v>99.98</v>
      </c>
      <c r="D711" s="427">
        <v>9</v>
      </c>
      <c r="E711" s="427" t="s">
        <v>335</v>
      </c>
      <c r="F711" s="427">
        <v>9.0043915443208995</v>
      </c>
      <c r="G711" s="427">
        <v>9.3130266477619994</v>
      </c>
      <c r="H711" s="426" t="s">
        <v>196</v>
      </c>
      <c r="I711" s="428">
        <v>150000</v>
      </c>
      <c r="J711" s="428">
        <v>150000</v>
      </c>
      <c r="K711" s="428">
        <v>149970</v>
      </c>
      <c r="L711" s="383">
        <v>1</v>
      </c>
    </row>
    <row r="712" spans="1:12" s="381" customFormat="1" ht="15" x14ac:dyDescent="0.25">
      <c r="A712" s="382" t="s">
        <v>483</v>
      </c>
      <c r="B712" s="426" t="s">
        <v>188</v>
      </c>
      <c r="C712" s="427">
        <v>99.98</v>
      </c>
      <c r="D712" s="427">
        <v>9</v>
      </c>
      <c r="E712" s="427" t="s">
        <v>432</v>
      </c>
      <c r="F712" s="427">
        <v>9.0041713216104</v>
      </c>
      <c r="G712" s="427">
        <v>9.3127912156533998</v>
      </c>
      <c r="H712" s="426" t="s">
        <v>196</v>
      </c>
      <c r="I712" s="428">
        <v>150000</v>
      </c>
      <c r="J712" s="428">
        <v>150000</v>
      </c>
      <c r="K712" s="428">
        <v>149970</v>
      </c>
      <c r="L712" s="383">
        <v>1</v>
      </c>
    </row>
    <row r="713" spans="1:12" s="381" customFormat="1" ht="15" x14ac:dyDescent="0.25">
      <c r="A713" s="382" t="s">
        <v>483</v>
      </c>
      <c r="B713" s="426" t="s">
        <v>188</v>
      </c>
      <c r="C713" s="427">
        <v>99.98</v>
      </c>
      <c r="D713" s="427">
        <v>9</v>
      </c>
      <c r="E713" s="427" t="s">
        <v>517</v>
      </c>
      <c r="F713" s="427">
        <v>9.0039763096838996</v>
      </c>
      <c r="G713" s="427">
        <v>9.3125827357967008</v>
      </c>
      <c r="H713" s="426" t="s">
        <v>196</v>
      </c>
      <c r="I713" s="428">
        <v>150000</v>
      </c>
      <c r="J713" s="428">
        <v>150000</v>
      </c>
      <c r="K713" s="428">
        <v>149970</v>
      </c>
      <c r="L713" s="383">
        <v>1</v>
      </c>
    </row>
    <row r="714" spans="1:12" s="381" customFormat="1" ht="15" x14ac:dyDescent="0.25">
      <c r="A714" s="382" t="s">
        <v>483</v>
      </c>
      <c r="B714" s="426" t="s">
        <v>188</v>
      </c>
      <c r="C714" s="427">
        <v>99.98</v>
      </c>
      <c r="D714" s="427">
        <v>9</v>
      </c>
      <c r="E714" s="427" t="s">
        <v>823</v>
      </c>
      <c r="F714" s="427">
        <v>9.0038024544953998</v>
      </c>
      <c r="G714" s="427">
        <v>9.3123968740578</v>
      </c>
      <c r="H714" s="426" t="s">
        <v>196</v>
      </c>
      <c r="I714" s="428">
        <v>150000</v>
      </c>
      <c r="J714" s="428">
        <v>150000</v>
      </c>
      <c r="K714" s="428">
        <v>149970</v>
      </c>
      <c r="L714" s="383">
        <v>1</v>
      </c>
    </row>
    <row r="715" spans="1:12" s="381" customFormat="1" ht="15" x14ac:dyDescent="0.25">
      <c r="A715" s="382" t="s">
        <v>483</v>
      </c>
      <c r="B715" s="426" t="s">
        <v>188</v>
      </c>
      <c r="C715" s="427">
        <v>99.98</v>
      </c>
      <c r="D715" s="427">
        <v>9</v>
      </c>
      <c r="E715" s="427" t="s">
        <v>732</v>
      </c>
      <c r="F715" s="427">
        <v>9.0036465268920001</v>
      </c>
      <c r="G715" s="427">
        <v>9.3122301781960992</v>
      </c>
      <c r="H715" s="426" t="s">
        <v>196</v>
      </c>
      <c r="I715" s="428">
        <v>150000</v>
      </c>
      <c r="J715" s="428">
        <v>150000</v>
      </c>
      <c r="K715" s="428">
        <v>149970</v>
      </c>
      <c r="L715" s="383">
        <v>1</v>
      </c>
    </row>
    <row r="716" spans="1:12" s="381" customFormat="1" ht="15" x14ac:dyDescent="0.25">
      <c r="A716" s="382" t="s">
        <v>483</v>
      </c>
      <c r="B716" s="426" t="s">
        <v>188</v>
      </c>
      <c r="C716" s="427">
        <v>99.98</v>
      </c>
      <c r="D716" s="427">
        <v>9</v>
      </c>
      <c r="E716" s="427" t="s">
        <v>824</v>
      </c>
      <c r="F716" s="427">
        <v>9.0067158730398997</v>
      </c>
      <c r="G716" s="427">
        <v>9.3155115264412007</v>
      </c>
      <c r="H716" s="426" t="s">
        <v>196</v>
      </c>
      <c r="I716" s="428">
        <v>150000</v>
      </c>
      <c r="J716" s="428">
        <v>150000</v>
      </c>
      <c r="K716" s="428">
        <v>149970</v>
      </c>
      <c r="L716" s="383">
        <v>1</v>
      </c>
    </row>
    <row r="717" spans="1:12" s="381" customFormat="1" ht="15" x14ac:dyDescent="0.25">
      <c r="A717" s="382" t="s">
        <v>483</v>
      </c>
      <c r="B717" s="426" t="s">
        <v>188</v>
      </c>
      <c r="C717" s="427">
        <v>99.98</v>
      </c>
      <c r="D717" s="427">
        <v>9</v>
      </c>
      <c r="E717" s="427" t="s">
        <v>320</v>
      </c>
      <c r="F717" s="427">
        <v>9.0061519162725006</v>
      </c>
      <c r="G717" s="427">
        <v>9.3149086112067003</v>
      </c>
      <c r="H717" s="426" t="s">
        <v>196</v>
      </c>
      <c r="I717" s="428">
        <v>150000</v>
      </c>
      <c r="J717" s="428">
        <v>150000</v>
      </c>
      <c r="K717" s="428">
        <v>149970</v>
      </c>
      <c r="L717" s="383">
        <v>1</v>
      </c>
    </row>
    <row r="718" spans="1:12" s="381" customFormat="1" ht="15" x14ac:dyDescent="0.25">
      <c r="A718" s="382" t="s">
        <v>220</v>
      </c>
      <c r="B718" s="426" t="s">
        <v>188</v>
      </c>
      <c r="C718" s="427">
        <v>91.154799999999994</v>
      </c>
      <c r="D718" s="427">
        <v>8</v>
      </c>
      <c r="E718" s="427" t="s">
        <v>458</v>
      </c>
      <c r="F718" s="427">
        <v>13.5</v>
      </c>
      <c r="G718" s="427">
        <v>14.1989445900878</v>
      </c>
      <c r="H718" s="426" t="s">
        <v>196</v>
      </c>
      <c r="I718" s="428">
        <v>100000</v>
      </c>
      <c r="J718" s="428">
        <v>100000</v>
      </c>
      <c r="K718" s="428">
        <v>91154.76</v>
      </c>
      <c r="L718" s="383">
        <v>1</v>
      </c>
    </row>
    <row r="719" spans="1:12" s="381" customFormat="1" ht="15" x14ac:dyDescent="0.25">
      <c r="A719" s="382" t="s">
        <v>220</v>
      </c>
      <c r="B719" s="426" t="s">
        <v>188</v>
      </c>
      <c r="C719" s="427">
        <v>92.231499999999997</v>
      </c>
      <c r="D719" s="427">
        <v>8</v>
      </c>
      <c r="E719" s="427" t="s">
        <v>825</v>
      </c>
      <c r="F719" s="427">
        <v>13.5</v>
      </c>
      <c r="G719" s="427">
        <v>14.1989445900878</v>
      </c>
      <c r="H719" s="426" t="s">
        <v>196</v>
      </c>
      <c r="I719" s="428">
        <v>92800</v>
      </c>
      <c r="J719" s="428">
        <v>92800</v>
      </c>
      <c r="K719" s="428">
        <v>85590.83</v>
      </c>
      <c r="L719" s="383">
        <v>1</v>
      </c>
    </row>
    <row r="720" spans="1:12" s="381" customFormat="1" ht="15" x14ac:dyDescent="0.25">
      <c r="A720" s="382" t="s">
        <v>220</v>
      </c>
      <c r="B720" s="426" t="s">
        <v>188</v>
      </c>
      <c r="C720" s="427">
        <v>92.857500000000002</v>
      </c>
      <c r="D720" s="427">
        <v>9</v>
      </c>
      <c r="E720" s="427" t="s">
        <v>747</v>
      </c>
      <c r="F720" s="427">
        <v>11.2548730720414</v>
      </c>
      <c r="G720" s="427">
        <v>11.738866875420101</v>
      </c>
      <c r="H720" s="426" t="s">
        <v>196</v>
      </c>
      <c r="I720" s="428">
        <v>125000</v>
      </c>
      <c r="J720" s="428">
        <v>125000</v>
      </c>
      <c r="K720" s="428">
        <v>116071.88</v>
      </c>
      <c r="L720" s="383">
        <v>1</v>
      </c>
    </row>
    <row r="721" spans="1:12" s="381" customFormat="1" ht="15" x14ac:dyDescent="0.25">
      <c r="A721" s="382" t="s">
        <v>220</v>
      </c>
      <c r="B721" s="426" t="s">
        <v>188</v>
      </c>
      <c r="C721" s="427">
        <v>93.219200000000001</v>
      </c>
      <c r="D721" s="427">
        <v>9</v>
      </c>
      <c r="E721" s="427" t="s">
        <v>334</v>
      </c>
      <c r="F721" s="427">
        <v>11.2552693040093</v>
      </c>
      <c r="G721" s="427">
        <v>11.7392975044824</v>
      </c>
      <c r="H721" s="426" t="s">
        <v>196</v>
      </c>
      <c r="I721" s="428">
        <v>125000</v>
      </c>
      <c r="J721" s="428">
        <v>125000</v>
      </c>
      <c r="K721" s="428">
        <v>116524</v>
      </c>
      <c r="L721" s="383">
        <v>1</v>
      </c>
    </row>
    <row r="722" spans="1:12" s="381" customFormat="1" ht="15" x14ac:dyDescent="0.25">
      <c r="A722" s="382" t="s">
        <v>220</v>
      </c>
      <c r="B722" s="426" t="s">
        <v>188</v>
      </c>
      <c r="C722" s="427">
        <v>93.3446</v>
      </c>
      <c r="D722" s="427">
        <v>8</v>
      </c>
      <c r="E722" s="427" t="s">
        <v>826</v>
      </c>
      <c r="F722" s="427">
        <v>13.5</v>
      </c>
      <c r="G722" s="427">
        <v>14.1989445900878</v>
      </c>
      <c r="H722" s="426" t="s">
        <v>196</v>
      </c>
      <c r="I722" s="428">
        <v>40800</v>
      </c>
      <c r="J722" s="428">
        <v>40800</v>
      </c>
      <c r="K722" s="428">
        <v>38084.589999999997</v>
      </c>
      <c r="L722" s="383">
        <v>1</v>
      </c>
    </row>
    <row r="723" spans="1:12" s="381" customFormat="1" ht="15" x14ac:dyDescent="0.25">
      <c r="A723" s="382" t="s">
        <v>220</v>
      </c>
      <c r="B723" s="426" t="s">
        <v>188</v>
      </c>
      <c r="C723" s="427">
        <v>93.563999999999993</v>
      </c>
      <c r="D723" s="427">
        <v>9</v>
      </c>
      <c r="E723" s="427" t="s">
        <v>827</v>
      </c>
      <c r="F723" s="427">
        <v>11.2656377982628</v>
      </c>
      <c r="G723" s="427">
        <v>11.7505665353321</v>
      </c>
      <c r="H723" s="426" t="s">
        <v>196</v>
      </c>
      <c r="I723" s="428">
        <v>259375</v>
      </c>
      <c r="J723" s="428">
        <v>259375</v>
      </c>
      <c r="K723" s="428">
        <v>242681.63</v>
      </c>
      <c r="L723" s="383">
        <v>1</v>
      </c>
    </row>
    <row r="724" spans="1:12" s="381" customFormat="1" ht="15" x14ac:dyDescent="0.25">
      <c r="A724" s="382" t="s">
        <v>220</v>
      </c>
      <c r="B724" s="426" t="s">
        <v>188</v>
      </c>
      <c r="C724" s="427">
        <v>93.590999999999994</v>
      </c>
      <c r="D724" s="427">
        <v>9</v>
      </c>
      <c r="E724" s="427" t="s">
        <v>827</v>
      </c>
      <c r="F724" s="427">
        <v>11.255749675551501</v>
      </c>
      <c r="G724" s="427">
        <v>11.739819578986699</v>
      </c>
      <c r="H724" s="426" t="s">
        <v>196</v>
      </c>
      <c r="I724" s="428">
        <v>125000</v>
      </c>
      <c r="J724" s="428">
        <v>125000</v>
      </c>
      <c r="K724" s="428">
        <v>116988.75</v>
      </c>
      <c r="L724" s="383">
        <v>1</v>
      </c>
    </row>
    <row r="725" spans="1:12" s="381" customFormat="1" ht="15" x14ac:dyDescent="0.25">
      <c r="A725" s="382" t="s">
        <v>220</v>
      </c>
      <c r="B725" s="426" t="s">
        <v>188</v>
      </c>
      <c r="C725" s="427">
        <v>93.663700000000006</v>
      </c>
      <c r="D725" s="427">
        <v>9</v>
      </c>
      <c r="E725" s="427" t="s">
        <v>828</v>
      </c>
      <c r="F725" s="427">
        <v>11</v>
      </c>
      <c r="G725" s="427">
        <v>11.4621259414062</v>
      </c>
      <c r="H725" s="426" t="s">
        <v>196</v>
      </c>
      <c r="I725" s="428">
        <v>100000</v>
      </c>
      <c r="J725" s="428">
        <v>100000</v>
      </c>
      <c r="K725" s="428">
        <v>93663.679999999993</v>
      </c>
      <c r="L725" s="383">
        <v>1</v>
      </c>
    </row>
    <row r="726" spans="1:12" s="381" customFormat="1" ht="15" x14ac:dyDescent="0.25">
      <c r="A726" s="382" t="s">
        <v>220</v>
      </c>
      <c r="B726" s="426" t="s">
        <v>188</v>
      </c>
      <c r="C726" s="427">
        <v>94.495199999999997</v>
      </c>
      <c r="D726" s="427">
        <v>8</v>
      </c>
      <c r="E726" s="427" t="s">
        <v>453</v>
      </c>
      <c r="F726" s="427">
        <v>13.5</v>
      </c>
      <c r="G726" s="427">
        <v>14.1989445900878</v>
      </c>
      <c r="H726" s="426" t="s">
        <v>196</v>
      </c>
      <c r="I726" s="428">
        <v>120746</v>
      </c>
      <c r="J726" s="428">
        <v>120746</v>
      </c>
      <c r="K726" s="428">
        <v>114099.19</v>
      </c>
      <c r="L726" s="383">
        <v>1</v>
      </c>
    </row>
    <row r="727" spans="1:12" s="381" customFormat="1" ht="15" x14ac:dyDescent="0.25">
      <c r="A727" s="382" t="s">
        <v>220</v>
      </c>
      <c r="B727" s="426" t="s">
        <v>188</v>
      </c>
      <c r="C727" s="427">
        <v>96.229200000000006</v>
      </c>
      <c r="D727" s="427">
        <v>9</v>
      </c>
      <c r="E727" s="427" t="s">
        <v>452</v>
      </c>
      <c r="F727" s="427">
        <v>10.5</v>
      </c>
      <c r="G727" s="427">
        <v>10.920720136962901</v>
      </c>
      <c r="H727" s="426" t="s">
        <v>196</v>
      </c>
      <c r="I727" s="428">
        <v>27700</v>
      </c>
      <c r="J727" s="428">
        <v>27700</v>
      </c>
      <c r="K727" s="428">
        <v>26655.49</v>
      </c>
      <c r="L727" s="383">
        <v>1</v>
      </c>
    </row>
    <row r="728" spans="1:12" s="381" customFormat="1" ht="15" x14ac:dyDescent="0.25">
      <c r="A728" s="382" t="s">
        <v>220</v>
      </c>
      <c r="B728" s="426" t="s">
        <v>188</v>
      </c>
      <c r="C728" s="427">
        <v>96.231999999999999</v>
      </c>
      <c r="D728" s="427">
        <v>9</v>
      </c>
      <c r="E728" s="427" t="s">
        <v>327</v>
      </c>
      <c r="F728" s="427">
        <v>10.5</v>
      </c>
      <c r="G728" s="427">
        <v>10.920720136962901</v>
      </c>
      <c r="H728" s="426" t="s">
        <v>196</v>
      </c>
      <c r="I728" s="428">
        <v>30000</v>
      </c>
      <c r="J728" s="428">
        <v>30000</v>
      </c>
      <c r="K728" s="428">
        <v>28869.61</v>
      </c>
      <c r="L728" s="383">
        <v>1</v>
      </c>
    </row>
    <row r="729" spans="1:12" s="381" customFormat="1" ht="15" x14ac:dyDescent="0.25">
      <c r="A729" s="382" t="s">
        <v>220</v>
      </c>
      <c r="B729" s="426" t="s">
        <v>188</v>
      </c>
      <c r="C729" s="427">
        <v>96.240600000000001</v>
      </c>
      <c r="D729" s="427">
        <v>9</v>
      </c>
      <c r="E729" s="427" t="s">
        <v>271</v>
      </c>
      <c r="F729" s="427">
        <v>10.5</v>
      </c>
      <c r="G729" s="427">
        <v>10.920720136962901</v>
      </c>
      <c r="H729" s="426" t="s">
        <v>196</v>
      </c>
      <c r="I729" s="428">
        <v>15500</v>
      </c>
      <c r="J729" s="428">
        <v>15500</v>
      </c>
      <c r="K729" s="428">
        <v>14917.29</v>
      </c>
      <c r="L729" s="383">
        <v>1</v>
      </c>
    </row>
    <row r="730" spans="1:12" s="381" customFormat="1" ht="15" x14ac:dyDescent="0.25">
      <c r="A730" s="382" t="s">
        <v>220</v>
      </c>
      <c r="B730" s="426" t="s">
        <v>188</v>
      </c>
      <c r="C730" s="427">
        <v>98.875600000000006</v>
      </c>
      <c r="D730" s="427">
        <v>9</v>
      </c>
      <c r="E730" s="427" t="s">
        <v>829</v>
      </c>
      <c r="F730" s="427">
        <v>10</v>
      </c>
      <c r="G730" s="427">
        <v>10.381289062499899</v>
      </c>
      <c r="H730" s="426" t="s">
        <v>196</v>
      </c>
      <c r="I730" s="428">
        <v>500000</v>
      </c>
      <c r="J730" s="428">
        <v>500000</v>
      </c>
      <c r="K730" s="428">
        <v>494378.1</v>
      </c>
      <c r="L730" s="383">
        <v>3</v>
      </c>
    </row>
    <row r="731" spans="1:12" s="381" customFormat="1" ht="15" x14ac:dyDescent="0.25">
      <c r="A731" s="382" t="s">
        <v>220</v>
      </c>
      <c r="B731" s="426" t="s">
        <v>188</v>
      </c>
      <c r="C731" s="427">
        <v>99.0976</v>
      </c>
      <c r="D731" s="427">
        <v>9</v>
      </c>
      <c r="E731" s="427" t="s">
        <v>830</v>
      </c>
      <c r="F731" s="427">
        <v>10</v>
      </c>
      <c r="G731" s="427">
        <v>10.381289062499899</v>
      </c>
      <c r="H731" s="426" t="s">
        <v>196</v>
      </c>
      <c r="I731" s="428">
        <v>100000</v>
      </c>
      <c r="J731" s="428">
        <v>100000</v>
      </c>
      <c r="K731" s="428">
        <v>99097.62</v>
      </c>
      <c r="L731" s="383">
        <v>1</v>
      </c>
    </row>
    <row r="732" spans="1:12" s="381" customFormat="1" ht="15" x14ac:dyDescent="0.25">
      <c r="A732" s="382" t="s">
        <v>220</v>
      </c>
      <c r="B732" s="426" t="s">
        <v>188</v>
      </c>
      <c r="C732" s="427">
        <v>99.98</v>
      </c>
      <c r="D732" s="427">
        <v>9</v>
      </c>
      <c r="E732" s="427" t="s">
        <v>508</v>
      </c>
      <c r="F732" s="427">
        <v>9.0058021351215007</v>
      </c>
      <c r="G732" s="427">
        <v>9.3145346682200003</v>
      </c>
      <c r="H732" s="426" t="s">
        <v>196</v>
      </c>
      <c r="I732" s="428">
        <v>384375</v>
      </c>
      <c r="J732" s="428">
        <v>384375</v>
      </c>
      <c r="K732" s="428">
        <v>384298.13</v>
      </c>
      <c r="L732" s="383">
        <v>2</v>
      </c>
    </row>
    <row r="733" spans="1:12" s="381" customFormat="1" ht="15" x14ac:dyDescent="0.25">
      <c r="A733" s="382" t="s">
        <v>220</v>
      </c>
      <c r="B733" s="426" t="s">
        <v>188</v>
      </c>
      <c r="C733" s="427">
        <v>99.98</v>
      </c>
      <c r="D733" s="427">
        <v>9</v>
      </c>
      <c r="E733" s="427" t="s">
        <v>410</v>
      </c>
      <c r="F733" s="427">
        <v>9.0053496289107002</v>
      </c>
      <c r="G733" s="427">
        <v>9.3140509056570995</v>
      </c>
      <c r="H733" s="426" t="s">
        <v>196</v>
      </c>
      <c r="I733" s="428">
        <v>259375</v>
      </c>
      <c r="J733" s="428">
        <v>259375</v>
      </c>
      <c r="K733" s="428">
        <v>259323.13</v>
      </c>
      <c r="L733" s="383">
        <v>1</v>
      </c>
    </row>
    <row r="734" spans="1:12" s="381" customFormat="1" ht="15" x14ac:dyDescent="0.25">
      <c r="A734" s="382" t="s">
        <v>220</v>
      </c>
      <c r="B734" s="426" t="s">
        <v>188</v>
      </c>
      <c r="C734" s="427">
        <v>99.98</v>
      </c>
      <c r="D734" s="427">
        <v>9</v>
      </c>
      <c r="E734" s="427" t="s">
        <v>526</v>
      </c>
      <c r="F734" s="427">
        <v>9.0054691993033007</v>
      </c>
      <c r="G734" s="427">
        <v>9.3141787350825993</v>
      </c>
      <c r="H734" s="426" t="s">
        <v>196</v>
      </c>
      <c r="I734" s="428">
        <v>125000</v>
      </c>
      <c r="J734" s="428">
        <v>125000</v>
      </c>
      <c r="K734" s="428">
        <v>124975</v>
      </c>
      <c r="L734" s="383">
        <v>1</v>
      </c>
    </row>
    <row r="735" spans="1:12" s="381" customFormat="1" ht="15" x14ac:dyDescent="0.25">
      <c r="A735" s="382" t="s">
        <v>220</v>
      </c>
      <c r="B735" s="426" t="s">
        <v>188</v>
      </c>
      <c r="C735" s="427">
        <v>99.98</v>
      </c>
      <c r="D735" s="427">
        <v>9</v>
      </c>
      <c r="E735" s="427" t="s">
        <v>507</v>
      </c>
      <c r="F735" s="427">
        <v>9.0051785831937998</v>
      </c>
      <c r="G735" s="427">
        <v>9.3138680455698992</v>
      </c>
      <c r="H735" s="426" t="s">
        <v>196</v>
      </c>
      <c r="I735" s="428">
        <v>384375</v>
      </c>
      <c r="J735" s="428">
        <v>384375</v>
      </c>
      <c r="K735" s="428">
        <v>384298.13</v>
      </c>
      <c r="L735" s="383">
        <v>2</v>
      </c>
    </row>
    <row r="736" spans="1:12" s="381" customFormat="1" ht="15" x14ac:dyDescent="0.25">
      <c r="A736" s="382" t="s">
        <v>220</v>
      </c>
      <c r="B736" s="426" t="s">
        <v>188</v>
      </c>
      <c r="C736" s="427">
        <v>99.994500000000002</v>
      </c>
      <c r="D736" s="427">
        <v>9</v>
      </c>
      <c r="E736" s="427" t="s">
        <v>361</v>
      </c>
      <c r="F736" s="427">
        <v>9</v>
      </c>
      <c r="G736" s="427">
        <v>9.3083318789062002</v>
      </c>
      <c r="H736" s="426" t="s">
        <v>196</v>
      </c>
      <c r="I736" s="428">
        <v>66640</v>
      </c>
      <c r="J736" s="428">
        <v>66640</v>
      </c>
      <c r="K736" s="428">
        <v>66636.350000000006</v>
      </c>
      <c r="L736" s="383">
        <v>1</v>
      </c>
    </row>
    <row r="737" spans="1:12" s="381" customFormat="1" ht="15" x14ac:dyDescent="0.25">
      <c r="A737" s="382" t="s">
        <v>220</v>
      </c>
      <c r="B737" s="426" t="s">
        <v>188</v>
      </c>
      <c r="C737" s="427">
        <v>99.994500000000002</v>
      </c>
      <c r="D737" s="427">
        <v>9</v>
      </c>
      <c r="E737" s="427" t="s">
        <v>831</v>
      </c>
      <c r="F737" s="427">
        <v>9</v>
      </c>
      <c r="G737" s="427">
        <v>9.3083318789062002</v>
      </c>
      <c r="H737" s="426" t="s">
        <v>196</v>
      </c>
      <c r="I737" s="428">
        <v>66640</v>
      </c>
      <c r="J737" s="428">
        <v>66640</v>
      </c>
      <c r="K737" s="428">
        <v>66636.350000000006</v>
      </c>
      <c r="L737" s="383">
        <v>1</v>
      </c>
    </row>
    <row r="738" spans="1:12" s="381" customFormat="1" ht="15" x14ac:dyDescent="0.25">
      <c r="A738" s="382" t="s">
        <v>220</v>
      </c>
      <c r="B738" s="426" t="s">
        <v>188</v>
      </c>
      <c r="C738" s="427">
        <v>100.1953</v>
      </c>
      <c r="D738" s="427">
        <v>9</v>
      </c>
      <c r="E738" s="427" t="s">
        <v>832</v>
      </c>
      <c r="F738" s="427">
        <v>6.5</v>
      </c>
      <c r="G738" s="427">
        <v>6.6601608791503999</v>
      </c>
      <c r="H738" s="426" t="s">
        <v>196</v>
      </c>
      <c r="I738" s="428">
        <v>53905</v>
      </c>
      <c r="J738" s="428">
        <v>53905</v>
      </c>
      <c r="K738" s="428">
        <v>54010.27</v>
      </c>
      <c r="L738" s="383">
        <v>1</v>
      </c>
    </row>
    <row r="739" spans="1:12" s="381" customFormat="1" ht="15" x14ac:dyDescent="0.25">
      <c r="A739" s="382" t="s">
        <v>220</v>
      </c>
      <c r="B739" s="426" t="s">
        <v>188</v>
      </c>
      <c r="C739" s="427">
        <v>100.5569</v>
      </c>
      <c r="D739" s="427">
        <v>9</v>
      </c>
      <c r="E739" s="427" t="s">
        <v>706</v>
      </c>
      <c r="F739" s="427">
        <v>8</v>
      </c>
      <c r="G739" s="427">
        <v>8.2432159999999008</v>
      </c>
      <c r="H739" s="426" t="s">
        <v>196</v>
      </c>
      <c r="I739" s="428">
        <v>66640</v>
      </c>
      <c r="J739" s="428">
        <v>66640</v>
      </c>
      <c r="K739" s="428">
        <v>67011.14</v>
      </c>
      <c r="L739" s="383">
        <v>1</v>
      </c>
    </row>
    <row r="740" spans="1:12" s="381" customFormat="1" ht="15" x14ac:dyDescent="0.25">
      <c r="A740" s="382" t="s">
        <v>221</v>
      </c>
      <c r="B740" s="426" t="s">
        <v>188</v>
      </c>
      <c r="C740" s="427">
        <v>91.487700000000004</v>
      </c>
      <c r="D740" s="427">
        <v>9</v>
      </c>
      <c r="E740" s="427" t="s">
        <v>622</v>
      </c>
      <c r="F740" s="427">
        <v>11.252690541802201</v>
      </c>
      <c r="G740" s="427">
        <v>11.7364949009539</v>
      </c>
      <c r="H740" s="426" t="s">
        <v>196</v>
      </c>
      <c r="I740" s="428">
        <v>90000</v>
      </c>
      <c r="J740" s="428">
        <v>90000</v>
      </c>
      <c r="K740" s="428">
        <v>82338.929999999993</v>
      </c>
      <c r="L740" s="383">
        <v>1</v>
      </c>
    </row>
    <row r="741" spans="1:12" s="381" customFormat="1" ht="15" x14ac:dyDescent="0.25">
      <c r="A741" s="382" t="s">
        <v>221</v>
      </c>
      <c r="B741" s="426" t="s">
        <v>188</v>
      </c>
      <c r="C741" s="427">
        <v>91.8108</v>
      </c>
      <c r="D741" s="427">
        <v>9</v>
      </c>
      <c r="E741" s="427" t="s">
        <v>388</v>
      </c>
      <c r="F741" s="427">
        <v>11.252877105018801</v>
      </c>
      <c r="G741" s="427">
        <v>11.736697656433099</v>
      </c>
      <c r="H741" s="426" t="s">
        <v>196</v>
      </c>
      <c r="I741" s="428">
        <v>90000</v>
      </c>
      <c r="J741" s="428">
        <v>90000</v>
      </c>
      <c r="K741" s="428">
        <v>82629.72</v>
      </c>
      <c r="L741" s="383">
        <v>1</v>
      </c>
    </row>
    <row r="742" spans="1:12" s="381" customFormat="1" ht="15" x14ac:dyDescent="0.25">
      <c r="A742" s="382" t="s">
        <v>221</v>
      </c>
      <c r="B742" s="426" t="s">
        <v>188</v>
      </c>
      <c r="C742" s="427">
        <v>92.140199999999993</v>
      </c>
      <c r="D742" s="427">
        <v>9</v>
      </c>
      <c r="E742" s="427" t="s">
        <v>833</v>
      </c>
      <c r="F742" s="427">
        <v>11</v>
      </c>
      <c r="G742" s="427">
        <v>11.4621259414062</v>
      </c>
      <c r="H742" s="426" t="s">
        <v>196</v>
      </c>
      <c r="I742" s="428">
        <v>100000</v>
      </c>
      <c r="J742" s="428">
        <v>100000</v>
      </c>
      <c r="K742" s="428">
        <v>92140.15</v>
      </c>
      <c r="L742" s="383">
        <v>2</v>
      </c>
    </row>
    <row r="743" spans="1:12" s="381" customFormat="1" ht="15" x14ac:dyDescent="0.25">
      <c r="A743" s="382" t="s">
        <v>221</v>
      </c>
      <c r="B743" s="426" t="s">
        <v>188</v>
      </c>
      <c r="C743" s="427">
        <v>92.831999999999994</v>
      </c>
      <c r="D743" s="427">
        <v>9</v>
      </c>
      <c r="E743" s="427" t="s">
        <v>464</v>
      </c>
      <c r="F743" s="427">
        <v>11.254779641239301</v>
      </c>
      <c r="G743" s="427">
        <v>11.7387653340248</v>
      </c>
      <c r="H743" s="426" t="s">
        <v>196</v>
      </c>
      <c r="I743" s="428">
        <v>200000</v>
      </c>
      <c r="J743" s="428">
        <v>200000</v>
      </c>
      <c r="K743" s="428">
        <v>185664</v>
      </c>
      <c r="L743" s="383">
        <v>1</v>
      </c>
    </row>
    <row r="744" spans="1:12" s="381" customFormat="1" ht="15" x14ac:dyDescent="0.25">
      <c r="A744" s="382" t="s">
        <v>221</v>
      </c>
      <c r="B744" s="426" t="s">
        <v>188</v>
      </c>
      <c r="C744" s="427">
        <v>93.192899999999995</v>
      </c>
      <c r="D744" s="427">
        <v>9</v>
      </c>
      <c r="E744" s="427" t="s">
        <v>387</v>
      </c>
      <c r="F744" s="427">
        <v>11.2551757098935</v>
      </c>
      <c r="G744" s="427">
        <v>11.7391957853026</v>
      </c>
      <c r="H744" s="426" t="s">
        <v>196</v>
      </c>
      <c r="I744" s="428">
        <v>200000</v>
      </c>
      <c r="J744" s="428">
        <v>200000</v>
      </c>
      <c r="K744" s="428">
        <v>186385.8</v>
      </c>
      <c r="L744" s="383">
        <v>1</v>
      </c>
    </row>
    <row r="745" spans="1:12" s="381" customFormat="1" ht="15" x14ac:dyDescent="0.25">
      <c r="A745" s="382" t="s">
        <v>221</v>
      </c>
      <c r="B745" s="426" t="s">
        <v>188</v>
      </c>
      <c r="C745" s="427">
        <v>93.563999999999993</v>
      </c>
      <c r="D745" s="427">
        <v>9</v>
      </c>
      <c r="E745" s="427" t="s">
        <v>488</v>
      </c>
      <c r="F745" s="427">
        <v>11.2556107680835</v>
      </c>
      <c r="G745" s="427">
        <v>11.7396686122215</v>
      </c>
      <c r="H745" s="426" t="s">
        <v>196</v>
      </c>
      <c r="I745" s="428">
        <v>200000</v>
      </c>
      <c r="J745" s="428">
        <v>200000</v>
      </c>
      <c r="K745" s="428">
        <v>187128</v>
      </c>
      <c r="L745" s="383">
        <v>1</v>
      </c>
    </row>
    <row r="746" spans="1:12" s="381" customFormat="1" ht="15" x14ac:dyDescent="0.25">
      <c r="A746" s="382" t="s">
        <v>221</v>
      </c>
      <c r="B746" s="426" t="s">
        <v>188</v>
      </c>
      <c r="C746" s="427">
        <v>98.860100000000003</v>
      </c>
      <c r="D746" s="427">
        <v>9</v>
      </c>
      <c r="E746" s="427" t="s">
        <v>834</v>
      </c>
      <c r="F746" s="427">
        <v>10</v>
      </c>
      <c r="G746" s="427">
        <v>10.381289062499899</v>
      </c>
      <c r="H746" s="426" t="s">
        <v>196</v>
      </c>
      <c r="I746" s="428">
        <v>300000</v>
      </c>
      <c r="J746" s="428">
        <v>300000</v>
      </c>
      <c r="K746" s="428">
        <v>296580.27</v>
      </c>
      <c r="L746" s="383">
        <v>3</v>
      </c>
    </row>
    <row r="747" spans="1:12" s="381" customFormat="1" ht="15" x14ac:dyDescent="0.25">
      <c r="A747" s="382" t="s">
        <v>221</v>
      </c>
      <c r="B747" s="426" t="s">
        <v>188</v>
      </c>
      <c r="C747" s="427">
        <v>99.98</v>
      </c>
      <c r="D747" s="427">
        <v>9</v>
      </c>
      <c r="E747" s="427" t="s">
        <v>519</v>
      </c>
      <c r="F747" s="427">
        <v>9.0052632336134995</v>
      </c>
      <c r="G747" s="427">
        <v>9.3139585428854001</v>
      </c>
      <c r="H747" s="426" t="s">
        <v>196</v>
      </c>
      <c r="I747" s="428">
        <v>200000</v>
      </c>
      <c r="J747" s="428">
        <v>200000</v>
      </c>
      <c r="K747" s="428">
        <v>199960</v>
      </c>
      <c r="L747" s="383">
        <v>1</v>
      </c>
    </row>
    <row r="748" spans="1:12" s="381" customFormat="1" ht="15" x14ac:dyDescent="0.25">
      <c r="A748" s="382" t="s">
        <v>221</v>
      </c>
      <c r="B748" s="426" t="s">
        <v>188</v>
      </c>
      <c r="C748" s="427">
        <v>99.98</v>
      </c>
      <c r="D748" s="427">
        <v>9</v>
      </c>
      <c r="E748" s="427" t="s">
        <v>346</v>
      </c>
      <c r="F748" s="427">
        <v>9.0061525476381004</v>
      </c>
      <c r="G748" s="427">
        <v>9.3149092861861007</v>
      </c>
      <c r="H748" s="426" t="s">
        <v>196</v>
      </c>
      <c r="I748" s="428">
        <v>200000</v>
      </c>
      <c r="J748" s="428">
        <v>200000</v>
      </c>
      <c r="K748" s="428">
        <v>199960</v>
      </c>
      <c r="L748" s="383">
        <v>1</v>
      </c>
    </row>
    <row r="749" spans="1:12" s="381" customFormat="1" ht="15" x14ac:dyDescent="0.25">
      <c r="A749" s="382" t="s">
        <v>221</v>
      </c>
      <c r="B749" s="426" t="s">
        <v>188</v>
      </c>
      <c r="C749" s="427">
        <v>99.98</v>
      </c>
      <c r="D749" s="427">
        <v>9</v>
      </c>
      <c r="E749" s="427" t="s">
        <v>835</v>
      </c>
      <c r="F749" s="427">
        <v>9.0046421381334998</v>
      </c>
      <c r="G749" s="427">
        <v>9.3132945489762999</v>
      </c>
      <c r="H749" s="426" t="s">
        <v>196</v>
      </c>
      <c r="I749" s="428">
        <v>200000</v>
      </c>
      <c r="J749" s="428">
        <v>200000</v>
      </c>
      <c r="K749" s="428">
        <v>199960</v>
      </c>
      <c r="L749" s="383">
        <v>1</v>
      </c>
    </row>
    <row r="750" spans="1:12" s="381" customFormat="1" ht="15" x14ac:dyDescent="0.25">
      <c r="A750" s="382" t="s">
        <v>221</v>
      </c>
      <c r="B750" s="426" t="s">
        <v>188</v>
      </c>
      <c r="C750" s="427">
        <v>99.98</v>
      </c>
      <c r="D750" s="427">
        <v>9</v>
      </c>
      <c r="E750" s="427" t="s">
        <v>487</v>
      </c>
      <c r="F750" s="427">
        <v>9.0058010348235005</v>
      </c>
      <c r="G750" s="427">
        <v>9.3145334919183007</v>
      </c>
      <c r="H750" s="426" t="s">
        <v>196</v>
      </c>
      <c r="I750" s="428">
        <v>200000</v>
      </c>
      <c r="J750" s="428">
        <v>200000</v>
      </c>
      <c r="K750" s="428">
        <v>199960</v>
      </c>
      <c r="L750" s="383">
        <v>1</v>
      </c>
    </row>
    <row r="751" spans="1:12" s="381" customFormat="1" ht="15" x14ac:dyDescent="0.25">
      <c r="A751" s="382" t="s">
        <v>221</v>
      </c>
      <c r="B751" s="426" t="s">
        <v>188</v>
      </c>
      <c r="C751" s="427">
        <v>99.98</v>
      </c>
      <c r="D751" s="427">
        <v>9</v>
      </c>
      <c r="E751" s="427" t="s">
        <v>359</v>
      </c>
      <c r="F751" s="427">
        <v>9.0043915443208995</v>
      </c>
      <c r="G751" s="427">
        <v>9.3130266477619994</v>
      </c>
      <c r="H751" s="426" t="s">
        <v>196</v>
      </c>
      <c r="I751" s="428">
        <v>200000</v>
      </c>
      <c r="J751" s="428">
        <v>200000</v>
      </c>
      <c r="K751" s="428">
        <v>199960</v>
      </c>
      <c r="L751" s="383">
        <v>1</v>
      </c>
    </row>
    <row r="752" spans="1:12" s="381" customFormat="1" ht="15" x14ac:dyDescent="0.25">
      <c r="A752" s="382" t="s">
        <v>221</v>
      </c>
      <c r="B752" s="426" t="s">
        <v>188</v>
      </c>
      <c r="C752" s="427">
        <v>99.98</v>
      </c>
      <c r="D752" s="427">
        <v>9</v>
      </c>
      <c r="E752" s="427" t="s">
        <v>345</v>
      </c>
      <c r="F752" s="427">
        <v>9.0054940514171005</v>
      </c>
      <c r="G752" s="427">
        <v>9.3142053038094996</v>
      </c>
      <c r="H752" s="426" t="s">
        <v>196</v>
      </c>
      <c r="I752" s="428">
        <v>200000</v>
      </c>
      <c r="J752" s="428">
        <v>200000</v>
      </c>
      <c r="K752" s="428">
        <v>199960</v>
      </c>
      <c r="L752" s="383">
        <v>1</v>
      </c>
    </row>
    <row r="753" spans="1:12" s="381" customFormat="1" ht="15" x14ac:dyDescent="0.25">
      <c r="A753" s="382" t="s">
        <v>221</v>
      </c>
      <c r="B753" s="426" t="s">
        <v>188</v>
      </c>
      <c r="C753" s="427">
        <v>99.98</v>
      </c>
      <c r="D753" s="427">
        <v>9</v>
      </c>
      <c r="E753" s="427" t="s">
        <v>433</v>
      </c>
      <c r="F753" s="427">
        <v>9.0041713216104</v>
      </c>
      <c r="G753" s="427">
        <v>9.3127912156533998</v>
      </c>
      <c r="H753" s="426" t="s">
        <v>196</v>
      </c>
      <c r="I753" s="428">
        <v>200000</v>
      </c>
      <c r="J753" s="428">
        <v>200000</v>
      </c>
      <c r="K753" s="428">
        <v>199960</v>
      </c>
      <c r="L753" s="383">
        <v>1</v>
      </c>
    </row>
    <row r="754" spans="1:12" s="381" customFormat="1" ht="15" x14ac:dyDescent="0.25">
      <c r="A754" s="382" t="s">
        <v>221</v>
      </c>
      <c r="B754" s="426" t="s">
        <v>188</v>
      </c>
      <c r="C754" s="427">
        <v>99.98</v>
      </c>
      <c r="D754" s="427">
        <v>9</v>
      </c>
      <c r="E754" s="427" t="s">
        <v>343</v>
      </c>
      <c r="F754" s="427">
        <v>9.0052237029580997</v>
      </c>
      <c r="G754" s="427">
        <v>9.3139162817980008</v>
      </c>
      <c r="H754" s="426" t="s">
        <v>196</v>
      </c>
      <c r="I754" s="428">
        <v>200000</v>
      </c>
      <c r="J754" s="428">
        <v>200000</v>
      </c>
      <c r="K754" s="428">
        <v>199960</v>
      </c>
      <c r="L754" s="383">
        <v>1</v>
      </c>
    </row>
    <row r="755" spans="1:12" s="381" customFormat="1" ht="15" x14ac:dyDescent="0.25">
      <c r="A755" s="382" t="s">
        <v>221</v>
      </c>
      <c r="B755" s="426" t="s">
        <v>188</v>
      </c>
      <c r="C755" s="427">
        <v>99.98</v>
      </c>
      <c r="D755" s="427">
        <v>9</v>
      </c>
      <c r="E755" s="427" t="s">
        <v>517</v>
      </c>
      <c r="F755" s="427">
        <v>9.0039763096838996</v>
      </c>
      <c r="G755" s="427">
        <v>9.3125827357967008</v>
      </c>
      <c r="H755" s="426" t="s">
        <v>196</v>
      </c>
      <c r="I755" s="428">
        <v>200000</v>
      </c>
      <c r="J755" s="428">
        <v>200000</v>
      </c>
      <c r="K755" s="428">
        <v>199960</v>
      </c>
      <c r="L755" s="383">
        <v>1</v>
      </c>
    </row>
    <row r="756" spans="1:12" s="381" customFormat="1" ht="15" x14ac:dyDescent="0.25">
      <c r="A756" s="382" t="s">
        <v>221</v>
      </c>
      <c r="B756" s="426" t="s">
        <v>188</v>
      </c>
      <c r="C756" s="427">
        <v>99.98</v>
      </c>
      <c r="D756" s="427">
        <v>9</v>
      </c>
      <c r="E756" s="427" t="s">
        <v>342</v>
      </c>
      <c r="F756" s="427">
        <v>9.0049838568218004</v>
      </c>
      <c r="G756" s="427">
        <v>9.3136598694503991</v>
      </c>
      <c r="H756" s="426" t="s">
        <v>196</v>
      </c>
      <c r="I756" s="428">
        <v>200000</v>
      </c>
      <c r="J756" s="428">
        <v>200000</v>
      </c>
      <c r="K756" s="428">
        <v>199960</v>
      </c>
      <c r="L756" s="383">
        <v>1</v>
      </c>
    </row>
    <row r="757" spans="1:12" s="381" customFormat="1" ht="15" x14ac:dyDescent="0.25">
      <c r="A757" s="382" t="s">
        <v>221</v>
      </c>
      <c r="B757" s="426" t="s">
        <v>188</v>
      </c>
      <c r="C757" s="427">
        <v>99.98</v>
      </c>
      <c r="D757" s="427">
        <v>9</v>
      </c>
      <c r="E757" s="427" t="s">
        <v>836</v>
      </c>
      <c r="F757" s="427">
        <v>9.0038024544953998</v>
      </c>
      <c r="G757" s="427">
        <v>9.3123968740578</v>
      </c>
      <c r="H757" s="426" t="s">
        <v>196</v>
      </c>
      <c r="I757" s="428">
        <v>200000</v>
      </c>
      <c r="J757" s="428">
        <v>200000</v>
      </c>
      <c r="K757" s="428">
        <v>199960</v>
      </c>
      <c r="L757" s="383">
        <v>1</v>
      </c>
    </row>
    <row r="758" spans="1:12" s="381" customFormat="1" ht="15" x14ac:dyDescent="0.25">
      <c r="A758" s="382" t="s">
        <v>221</v>
      </c>
      <c r="B758" s="426" t="s">
        <v>188</v>
      </c>
      <c r="C758" s="427">
        <v>99.98</v>
      </c>
      <c r="D758" s="427">
        <v>9</v>
      </c>
      <c r="E758" s="427" t="s">
        <v>837</v>
      </c>
      <c r="F758" s="427">
        <v>9.0047696766913994</v>
      </c>
      <c r="G758" s="427">
        <v>9.3134308962450003</v>
      </c>
      <c r="H758" s="426" t="s">
        <v>196</v>
      </c>
      <c r="I758" s="428">
        <v>200000</v>
      </c>
      <c r="J758" s="428">
        <v>200000</v>
      </c>
      <c r="K758" s="428">
        <v>199960</v>
      </c>
      <c r="L758" s="383">
        <v>1</v>
      </c>
    </row>
    <row r="759" spans="1:12" s="381" customFormat="1" ht="15" x14ac:dyDescent="0.25">
      <c r="A759" s="382" t="s">
        <v>221</v>
      </c>
      <c r="B759" s="426" t="s">
        <v>188</v>
      </c>
      <c r="C759" s="427">
        <v>99.98</v>
      </c>
      <c r="D759" s="427">
        <v>9</v>
      </c>
      <c r="E759" s="427" t="s">
        <v>838</v>
      </c>
      <c r="F759" s="427">
        <v>9.0048910736562995</v>
      </c>
      <c r="G759" s="427">
        <v>9.3135606778576996</v>
      </c>
      <c r="H759" s="426" t="s">
        <v>196</v>
      </c>
      <c r="I759" s="428">
        <v>90000</v>
      </c>
      <c r="J759" s="428">
        <v>90000</v>
      </c>
      <c r="K759" s="428">
        <v>89982</v>
      </c>
      <c r="L759" s="383">
        <v>1</v>
      </c>
    </row>
    <row r="760" spans="1:12" s="381" customFormat="1" ht="15" x14ac:dyDescent="0.25">
      <c r="A760" s="382" t="s">
        <v>221</v>
      </c>
      <c r="B760" s="426" t="s">
        <v>188</v>
      </c>
      <c r="C760" s="427">
        <v>99.98</v>
      </c>
      <c r="D760" s="427">
        <v>9</v>
      </c>
      <c r="E760" s="427" t="s">
        <v>515</v>
      </c>
      <c r="F760" s="427">
        <v>9.0036465268920001</v>
      </c>
      <c r="G760" s="427">
        <v>9.3122301781960992</v>
      </c>
      <c r="H760" s="426" t="s">
        <v>196</v>
      </c>
      <c r="I760" s="428">
        <v>200000</v>
      </c>
      <c r="J760" s="428">
        <v>200000</v>
      </c>
      <c r="K760" s="428">
        <v>199960</v>
      </c>
      <c r="L760" s="383">
        <v>1</v>
      </c>
    </row>
    <row r="761" spans="1:12" s="381" customFormat="1" ht="15" x14ac:dyDescent="0.25">
      <c r="A761" s="382" t="s">
        <v>221</v>
      </c>
      <c r="B761" s="426" t="s">
        <v>188</v>
      </c>
      <c r="C761" s="427">
        <v>99.98</v>
      </c>
      <c r="D761" s="427">
        <v>9</v>
      </c>
      <c r="E761" s="427" t="s">
        <v>839</v>
      </c>
      <c r="F761" s="427">
        <v>9.0045772972266001</v>
      </c>
      <c r="G761" s="427">
        <v>9.3132252297486993</v>
      </c>
      <c r="H761" s="426" t="s">
        <v>196</v>
      </c>
      <c r="I761" s="428">
        <v>200000</v>
      </c>
      <c r="J761" s="428">
        <v>200000</v>
      </c>
      <c r="K761" s="428">
        <v>199960</v>
      </c>
      <c r="L761" s="383">
        <v>1</v>
      </c>
    </row>
    <row r="762" spans="1:12" s="381" customFormat="1" ht="15" x14ac:dyDescent="0.25">
      <c r="A762" s="382" t="s">
        <v>221</v>
      </c>
      <c r="B762" s="426" t="s">
        <v>188</v>
      </c>
      <c r="C762" s="427">
        <v>99.98</v>
      </c>
      <c r="D762" s="427">
        <v>9</v>
      </c>
      <c r="E762" s="427" t="s">
        <v>620</v>
      </c>
      <c r="F762" s="427">
        <v>9.0046940673317</v>
      </c>
      <c r="G762" s="427">
        <v>9.3133500647552001</v>
      </c>
      <c r="H762" s="426" t="s">
        <v>196</v>
      </c>
      <c r="I762" s="428">
        <v>90000</v>
      </c>
      <c r="J762" s="428">
        <v>90000</v>
      </c>
      <c r="K762" s="428">
        <v>89982</v>
      </c>
      <c r="L762" s="383">
        <v>1</v>
      </c>
    </row>
    <row r="763" spans="1:12" s="381" customFormat="1" ht="15" x14ac:dyDescent="0.25">
      <c r="A763" s="382" t="s">
        <v>221</v>
      </c>
      <c r="B763" s="426" t="s">
        <v>188</v>
      </c>
      <c r="C763" s="427">
        <v>99.98</v>
      </c>
      <c r="D763" s="427">
        <v>9</v>
      </c>
      <c r="E763" s="427" t="s">
        <v>366</v>
      </c>
      <c r="F763" s="427">
        <v>9.0888884847244995</v>
      </c>
      <c r="G763" s="427">
        <v>9.4033873304009994</v>
      </c>
      <c r="H763" s="426" t="s">
        <v>196</v>
      </c>
      <c r="I763" s="428">
        <v>200000</v>
      </c>
      <c r="J763" s="428">
        <v>200000</v>
      </c>
      <c r="K763" s="428">
        <v>199960</v>
      </c>
      <c r="L763" s="383">
        <v>1</v>
      </c>
    </row>
    <row r="764" spans="1:12" s="381" customFormat="1" ht="15" x14ac:dyDescent="0.25">
      <c r="A764" s="382" t="s">
        <v>840</v>
      </c>
      <c r="B764" s="426" t="s">
        <v>188</v>
      </c>
      <c r="C764" s="427">
        <v>66.595799999999997</v>
      </c>
      <c r="D764" s="427">
        <v>9.4600000000000009</v>
      </c>
      <c r="E764" s="427" t="s">
        <v>841</v>
      </c>
      <c r="F764" s="427">
        <v>20</v>
      </c>
      <c r="G764" s="427">
        <v>21</v>
      </c>
      <c r="H764" s="426" t="s">
        <v>196</v>
      </c>
      <c r="I764" s="428">
        <v>50050</v>
      </c>
      <c r="J764" s="428">
        <v>50050</v>
      </c>
      <c r="K764" s="428">
        <v>33331.19</v>
      </c>
      <c r="L764" s="383">
        <v>1</v>
      </c>
    </row>
    <row r="765" spans="1:12" s="381" customFormat="1" ht="15" x14ac:dyDescent="0.25">
      <c r="A765" s="382" t="s">
        <v>840</v>
      </c>
      <c r="B765" s="426" t="s">
        <v>188</v>
      </c>
      <c r="C765" s="427">
        <v>66.751099999999994</v>
      </c>
      <c r="D765" s="427">
        <v>9.4600000000000009</v>
      </c>
      <c r="E765" s="427" t="s">
        <v>833</v>
      </c>
      <c r="F765" s="427">
        <v>20</v>
      </c>
      <c r="G765" s="427">
        <v>21</v>
      </c>
      <c r="H765" s="426" t="s">
        <v>196</v>
      </c>
      <c r="I765" s="428">
        <v>19400</v>
      </c>
      <c r="J765" s="428">
        <v>19400</v>
      </c>
      <c r="K765" s="428">
        <v>12949.71</v>
      </c>
      <c r="L765" s="383">
        <v>1</v>
      </c>
    </row>
    <row r="766" spans="1:12" s="381" customFormat="1" ht="15" x14ac:dyDescent="0.25">
      <c r="A766" s="382" t="s">
        <v>840</v>
      </c>
      <c r="B766" s="426" t="s">
        <v>188</v>
      </c>
      <c r="C766" s="427">
        <v>71.700500000000005</v>
      </c>
      <c r="D766" s="427">
        <v>9.4600000000000009</v>
      </c>
      <c r="E766" s="427" t="s">
        <v>502</v>
      </c>
      <c r="F766" s="427">
        <v>18</v>
      </c>
      <c r="G766" s="427">
        <v>18.809999999999999</v>
      </c>
      <c r="H766" s="426" t="s">
        <v>196</v>
      </c>
      <c r="I766" s="428">
        <v>50050</v>
      </c>
      <c r="J766" s="428">
        <v>50050</v>
      </c>
      <c r="K766" s="428">
        <v>35886.080000000002</v>
      </c>
      <c r="L766" s="383">
        <v>1</v>
      </c>
    </row>
    <row r="767" spans="1:12" s="381" customFormat="1" ht="15" x14ac:dyDescent="0.25">
      <c r="A767" s="382" t="s">
        <v>840</v>
      </c>
      <c r="B767" s="426" t="s">
        <v>188</v>
      </c>
      <c r="C767" s="427">
        <v>71.783799999999999</v>
      </c>
      <c r="D767" s="427">
        <v>9.4600000000000009</v>
      </c>
      <c r="E767" s="427" t="s">
        <v>842</v>
      </c>
      <c r="F767" s="427">
        <v>18</v>
      </c>
      <c r="G767" s="427">
        <v>18.809999999999999</v>
      </c>
      <c r="H767" s="426" t="s">
        <v>196</v>
      </c>
      <c r="I767" s="428">
        <v>30650</v>
      </c>
      <c r="J767" s="428">
        <v>30650</v>
      </c>
      <c r="K767" s="428">
        <v>22001.73</v>
      </c>
      <c r="L767" s="383">
        <v>1</v>
      </c>
    </row>
    <row r="768" spans="1:12" s="381" customFormat="1" ht="15" x14ac:dyDescent="0.25">
      <c r="A768" s="382" t="s">
        <v>840</v>
      </c>
      <c r="B768" s="426" t="s">
        <v>188</v>
      </c>
      <c r="C768" s="427">
        <v>71.830699999999993</v>
      </c>
      <c r="D768" s="427">
        <v>9.4600000000000009</v>
      </c>
      <c r="E768" s="427" t="s">
        <v>843</v>
      </c>
      <c r="F768" s="427">
        <v>18</v>
      </c>
      <c r="G768" s="427">
        <v>18.809999999999999</v>
      </c>
      <c r="H768" s="426" t="s">
        <v>196</v>
      </c>
      <c r="I768" s="428">
        <v>30650</v>
      </c>
      <c r="J768" s="428">
        <v>30650</v>
      </c>
      <c r="K768" s="428">
        <v>22016.1</v>
      </c>
      <c r="L768" s="383">
        <v>1</v>
      </c>
    </row>
    <row r="769" spans="1:12" s="381" customFormat="1" ht="15" x14ac:dyDescent="0.25">
      <c r="A769" s="382" t="s">
        <v>840</v>
      </c>
      <c r="B769" s="426" t="s">
        <v>188</v>
      </c>
      <c r="C769" s="427">
        <v>71.849500000000006</v>
      </c>
      <c r="D769" s="427">
        <v>9.4600000000000009</v>
      </c>
      <c r="E769" s="427" t="s">
        <v>844</v>
      </c>
      <c r="F769" s="427">
        <v>18</v>
      </c>
      <c r="G769" s="427">
        <v>18.809999999999999</v>
      </c>
      <c r="H769" s="426" t="s">
        <v>196</v>
      </c>
      <c r="I769" s="428">
        <v>50050</v>
      </c>
      <c r="J769" s="428">
        <v>50050</v>
      </c>
      <c r="K769" s="428">
        <v>35960.699999999997</v>
      </c>
      <c r="L769" s="383">
        <v>1</v>
      </c>
    </row>
    <row r="770" spans="1:12" s="381" customFormat="1" ht="15" x14ac:dyDescent="0.25">
      <c r="A770" s="382" t="s">
        <v>840</v>
      </c>
      <c r="B770" s="426" t="s">
        <v>188</v>
      </c>
      <c r="C770" s="427">
        <v>71.887500000000003</v>
      </c>
      <c r="D770" s="427">
        <v>9.4600000000000009</v>
      </c>
      <c r="E770" s="427" t="s">
        <v>845</v>
      </c>
      <c r="F770" s="427">
        <v>18</v>
      </c>
      <c r="G770" s="427">
        <v>18.809999999999999</v>
      </c>
      <c r="H770" s="426" t="s">
        <v>196</v>
      </c>
      <c r="I770" s="428">
        <v>50050</v>
      </c>
      <c r="J770" s="428">
        <v>50050</v>
      </c>
      <c r="K770" s="428">
        <v>35979.69</v>
      </c>
      <c r="L770" s="383">
        <v>1</v>
      </c>
    </row>
    <row r="771" spans="1:12" s="381" customFormat="1" ht="15" x14ac:dyDescent="0.25">
      <c r="A771" s="382" t="s">
        <v>840</v>
      </c>
      <c r="B771" s="426" t="s">
        <v>188</v>
      </c>
      <c r="C771" s="427">
        <v>71.9161</v>
      </c>
      <c r="D771" s="427">
        <v>9.4600000000000009</v>
      </c>
      <c r="E771" s="427" t="s">
        <v>846</v>
      </c>
      <c r="F771" s="427">
        <v>18</v>
      </c>
      <c r="G771" s="427">
        <v>18.809999999999999</v>
      </c>
      <c r="H771" s="426" t="s">
        <v>196</v>
      </c>
      <c r="I771" s="428">
        <v>50050</v>
      </c>
      <c r="J771" s="428">
        <v>50050</v>
      </c>
      <c r="K771" s="428">
        <v>35994.03</v>
      </c>
      <c r="L771" s="383">
        <v>1</v>
      </c>
    </row>
    <row r="772" spans="1:12" s="381" customFormat="1" ht="15" x14ac:dyDescent="0.25">
      <c r="A772" s="382" t="s">
        <v>840</v>
      </c>
      <c r="B772" s="426" t="s">
        <v>188</v>
      </c>
      <c r="C772" s="427">
        <v>71.954599999999999</v>
      </c>
      <c r="D772" s="427">
        <v>9.4600000000000009</v>
      </c>
      <c r="E772" s="427" t="s">
        <v>847</v>
      </c>
      <c r="F772" s="427">
        <v>18</v>
      </c>
      <c r="G772" s="427">
        <v>18.809999999999999</v>
      </c>
      <c r="H772" s="426" t="s">
        <v>196</v>
      </c>
      <c r="I772" s="428">
        <v>50050</v>
      </c>
      <c r="J772" s="428">
        <v>50050</v>
      </c>
      <c r="K772" s="428">
        <v>36013.269999999997</v>
      </c>
      <c r="L772" s="383">
        <v>1</v>
      </c>
    </row>
    <row r="773" spans="1:12" s="381" customFormat="1" ht="15" x14ac:dyDescent="0.25">
      <c r="A773" s="382" t="s">
        <v>840</v>
      </c>
      <c r="B773" s="426" t="s">
        <v>188</v>
      </c>
      <c r="C773" s="427">
        <v>73.518900000000002</v>
      </c>
      <c r="D773" s="427">
        <v>9.4600000000000009</v>
      </c>
      <c r="E773" s="427" t="s">
        <v>403</v>
      </c>
      <c r="F773" s="427">
        <v>18</v>
      </c>
      <c r="G773" s="427">
        <v>18.809999999999999</v>
      </c>
      <c r="H773" s="426" t="s">
        <v>196</v>
      </c>
      <c r="I773" s="428">
        <v>49995</v>
      </c>
      <c r="J773" s="428">
        <v>49995</v>
      </c>
      <c r="K773" s="428">
        <v>36755.760000000002</v>
      </c>
      <c r="L773" s="383">
        <v>1</v>
      </c>
    </row>
    <row r="774" spans="1:12" s="381" customFormat="1" ht="15" x14ac:dyDescent="0.25">
      <c r="A774" s="382" t="s">
        <v>840</v>
      </c>
      <c r="B774" s="426" t="s">
        <v>188</v>
      </c>
      <c r="C774" s="427">
        <v>73.569900000000004</v>
      </c>
      <c r="D774" s="427">
        <v>9.4600000000000009</v>
      </c>
      <c r="E774" s="427" t="s">
        <v>399</v>
      </c>
      <c r="F774" s="427">
        <v>18</v>
      </c>
      <c r="G774" s="427">
        <v>18.809999999999999</v>
      </c>
      <c r="H774" s="426" t="s">
        <v>196</v>
      </c>
      <c r="I774" s="428">
        <v>49995</v>
      </c>
      <c r="J774" s="428">
        <v>49995</v>
      </c>
      <c r="K774" s="428">
        <v>36781.279999999999</v>
      </c>
      <c r="L774" s="383">
        <v>1</v>
      </c>
    </row>
    <row r="775" spans="1:12" s="381" customFormat="1" ht="15" x14ac:dyDescent="0.25">
      <c r="A775" s="382" t="s">
        <v>840</v>
      </c>
      <c r="B775" s="426" t="s">
        <v>188</v>
      </c>
      <c r="C775" s="427">
        <v>73.590500000000006</v>
      </c>
      <c r="D775" s="427">
        <v>9.4600000000000009</v>
      </c>
      <c r="E775" s="427" t="s">
        <v>402</v>
      </c>
      <c r="F775" s="427">
        <v>18</v>
      </c>
      <c r="G775" s="427">
        <v>18.809999999999999</v>
      </c>
      <c r="H775" s="426" t="s">
        <v>196</v>
      </c>
      <c r="I775" s="428">
        <v>49995</v>
      </c>
      <c r="J775" s="428">
        <v>49995</v>
      </c>
      <c r="K775" s="428">
        <v>36791.550000000003</v>
      </c>
      <c r="L775" s="383">
        <v>1</v>
      </c>
    </row>
    <row r="776" spans="1:12" s="381" customFormat="1" ht="15" x14ac:dyDescent="0.25">
      <c r="A776" s="382" t="s">
        <v>840</v>
      </c>
      <c r="B776" s="426" t="s">
        <v>188</v>
      </c>
      <c r="C776" s="427">
        <v>73.631699999999995</v>
      </c>
      <c r="D776" s="427">
        <v>9.4600000000000009</v>
      </c>
      <c r="E776" s="427" t="s">
        <v>351</v>
      </c>
      <c r="F776" s="427">
        <v>18</v>
      </c>
      <c r="G776" s="427">
        <v>18.809999999999999</v>
      </c>
      <c r="H776" s="426" t="s">
        <v>196</v>
      </c>
      <c r="I776" s="428">
        <v>49995</v>
      </c>
      <c r="J776" s="428">
        <v>49995</v>
      </c>
      <c r="K776" s="428">
        <v>36812.19</v>
      </c>
      <c r="L776" s="383">
        <v>1</v>
      </c>
    </row>
    <row r="777" spans="1:12" s="381" customFormat="1" ht="15" x14ac:dyDescent="0.25">
      <c r="A777" s="382" t="s">
        <v>840</v>
      </c>
      <c r="B777" s="426" t="s">
        <v>188</v>
      </c>
      <c r="C777" s="427">
        <v>73.662899999999993</v>
      </c>
      <c r="D777" s="427">
        <v>9.4600000000000009</v>
      </c>
      <c r="E777" s="427" t="s">
        <v>848</v>
      </c>
      <c r="F777" s="427">
        <v>18</v>
      </c>
      <c r="G777" s="427">
        <v>18.809999999999999</v>
      </c>
      <c r="H777" s="426" t="s">
        <v>196</v>
      </c>
      <c r="I777" s="428">
        <v>49995</v>
      </c>
      <c r="J777" s="428">
        <v>49995</v>
      </c>
      <c r="K777" s="428">
        <v>36827.769999999997</v>
      </c>
      <c r="L777" s="383">
        <v>1</v>
      </c>
    </row>
    <row r="778" spans="1:12" s="381" customFormat="1" ht="15" x14ac:dyDescent="0.25">
      <c r="A778" s="382" t="s">
        <v>840</v>
      </c>
      <c r="B778" s="426" t="s">
        <v>188</v>
      </c>
      <c r="C778" s="427">
        <v>73.704700000000003</v>
      </c>
      <c r="D778" s="427">
        <v>9.4600000000000009</v>
      </c>
      <c r="E778" s="427" t="s">
        <v>406</v>
      </c>
      <c r="F778" s="427">
        <v>18</v>
      </c>
      <c r="G778" s="427">
        <v>18.809999999999999</v>
      </c>
      <c r="H778" s="426" t="s">
        <v>196</v>
      </c>
      <c r="I778" s="428">
        <v>49995</v>
      </c>
      <c r="J778" s="428">
        <v>49995</v>
      </c>
      <c r="K778" s="428">
        <v>36848.660000000003</v>
      </c>
      <c r="L778" s="383">
        <v>1</v>
      </c>
    </row>
    <row r="779" spans="1:12" s="381" customFormat="1" ht="15" x14ac:dyDescent="0.25">
      <c r="A779" s="382" t="s">
        <v>840</v>
      </c>
      <c r="B779" s="426" t="s">
        <v>188</v>
      </c>
      <c r="C779" s="427">
        <v>75.311199999999999</v>
      </c>
      <c r="D779" s="427">
        <v>9.4600000000000009</v>
      </c>
      <c r="E779" s="427" t="s">
        <v>411</v>
      </c>
      <c r="F779" s="427">
        <v>18</v>
      </c>
      <c r="G779" s="427">
        <v>18.809999999999999</v>
      </c>
      <c r="H779" s="426" t="s">
        <v>196</v>
      </c>
      <c r="I779" s="428">
        <v>42340</v>
      </c>
      <c r="J779" s="428">
        <v>42340</v>
      </c>
      <c r="K779" s="428">
        <v>31886.76</v>
      </c>
      <c r="L779" s="383">
        <v>1</v>
      </c>
    </row>
    <row r="780" spans="1:12" s="381" customFormat="1" ht="15" x14ac:dyDescent="0.25">
      <c r="A780" s="382" t="s">
        <v>840</v>
      </c>
      <c r="B780" s="426" t="s">
        <v>188</v>
      </c>
      <c r="C780" s="427">
        <v>75.4101</v>
      </c>
      <c r="D780" s="427">
        <v>9.4600000000000009</v>
      </c>
      <c r="E780" s="427" t="s">
        <v>414</v>
      </c>
      <c r="F780" s="427">
        <v>18</v>
      </c>
      <c r="G780" s="427">
        <v>18.809999999999999</v>
      </c>
      <c r="H780" s="426" t="s">
        <v>196</v>
      </c>
      <c r="I780" s="428">
        <v>49995</v>
      </c>
      <c r="J780" s="428">
        <v>49995</v>
      </c>
      <c r="K780" s="428">
        <v>37701.279999999999</v>
      </c>
      <c r="L780" s="383">
        <v>1</v>
      </c>
    </row>
    <row r="781" spans="1:12" s="381" customFormat="1" ht="15" x14ac:dyDescent="0.25">
      <c r="A781" s="382" t="s">
        <v>840</v>
      </c>
      <c r="B781" s="426" t="s">
        <v>188</v>
      </c>
      <c r="C781" s="427">
        <v>75.465699999999998</v>
      </c>
      <c r="D781" s="427">
        <v>9.4600000000000009</v>
      </c>
      <c r="E781" s="427" t="s">
        <v>418</v>
      </c>
      <c r="F781" s="427">
        <v>18</v>
      </c>
      <c r="G781" s="427">
        <v>18.809999999999999</v>
      </c>
      <c r="H781" s="426" t="s">
        <v>196</v>
      </c>
      <c r="I781" s="428">
        <v>49995</v>
      </c>
      <c r="J781" s="428">
        <v>49995</v>
      </c>
      <c r="K781" s="428">
        <v>37729.07</v>
      </c>
      <c r="L781" s="383">
        <v>1</v>
      </c>
    </row>
    <row r="782" spans="1:12" s="381" customFormat="1" ht="15" x14ac:dyDescent="0.25">
      <c r="A782" s="382" t="s">
        <v>840</v>
      </c>
      <c r="B782" s="426" t="s">
        <v>188</v>
      </c>
      <c r="C782" s="427">
        <v>75.488</v>
      </c>
      <c r="D782" s="427">
        <v>9.4600000000000009</v>
      </c>
      <c r="E782" s="427" t="s">
        <v>849</v>
      </c>
      <c r="F782" s="427">
        <v>18</v>
      </c>
      <c r="G782" s="427">
        <v>18.809999999999999</v>
      </c>
      <c r="H782" s="426" t="s">
        <v>196</v>
      </c>
      <c r="I782" s="428">
        <v>49995</v>
      </c>
      <c r="J782" s="428">
        <v>49995</v>
      </c>
      <c r="K782" s="428">
        <v>37740.25</v>
      </c>
      <c r="L782" s="383">
        <v>1</v>
      </c>
    </row>
    <row r="783" spans="1:12" s="381" customFormat="1" ht="15" x14ac:dyDescent="0.25">
      <c r="A783" s="382" t="s">
        <v>840</v>
      </c>
      <c r="B783" s="426" t="s">
        <v>188</v>
      </c>
      <c r="C783" s="427">
        <v>75.533000000000001</v>
      </c>
      <c r="D783" s="427">
        <v>9.4600000000000009</v>
      </c>
      <c r="E783" s="427" t="s">
        <v>425</v>
      </c>
      <c r="F783" s="427">
        <v>18</v>
      </c>
      <c r="G783" s="427">
        <v>18.809999999999999</v>
      </c>
      <c r="H783" s="426" t="s">
        <v>196</v>
      </c>
      <c r="I783" s="428">
        <v>49995</v>
      </c>
      <c r="J783" s="428">
        <v>49995</v>
      </c>
      <c r="K783" s="428">
        <v>37762.71</v>
      </c>
      <c r="L783" s="383">
        <v>1</v>
      </c>
    </row>
    <row r="784" spans="1:12" s="381" customFormat="1" ht="15" x14ac:dyDescent="0.25">
      <c r="A784" s="382" t="s">
        <v>840</v>
      </c>
      <c r="B784" s="426" t="s">
        <v>188</v>
      </c>
      <c r="C784" s="427">
        <v>75.566900000000004</v>
      </c>
      <c r="D784" s="427">
        <v>9.4600000000000009</v>
      </c>
      <c r="E784" s="427" t="s">
        <v>850</v>
      </c>
      <c r="F784" s="427">
        <v>18</v>
      </c>
      <c r="G784" s="427">
        <v>18.809999999999999</v>
      </c>
      <c r="H784" s="426" t="s">
        <v>196</v>
      </c>
      <c r="I784" s="428">
        <v>49995</v>
      </c>
      <c r="J784" s="428">
        <v>49995</v>
      </c>
      <c r="K784" s="428">
        <v>37779.65</v>
      </c>
      <c r="L784" s="383">
        <v>1</v>
      </c>
    </row>
    <row r="785" spans="1:12" s="381" customFormat="1" ht="15" x14ac:dyDescent="0.25">
      <c r="A785" s="382" t="s">
        <v>840</v>
      </c>
      <c r="B785" s="426" t="s">
        <v>188</v>
      </c>
      <c r="C785" s="427">
        <v>75.612300000000005</v>
      </c>
      <c r="D785" s="427">
        <v>9.4600000000000009</v>
      </c>
      <c r="E785" s="427" t="s">
        <v>431</v>
      </c>
      <c r="F785" s="427">
        <v>18</v>
      </c>
      <c r="G785" s="427">
        <v>18.809999999999999</v>
      </c>
      <c r="H785" s="426" t="s">
        <v>196</v>
      </c>
      <c r="I785" s="428">
        <v>49995</v>
      </c>
      <c r="J785" s="428">
        <v>49995</v>
      </c>
      <c r="K785" s="428">
        <v>37802.370000000003</v>
      </c>
      <c r="L785" s="383">
        <v>1</v>
      </c>
    </row>
    <row r="786" spans="1:12" s="381" customFormat="1" ht="15" x14ac:dyDescent="0.25">
      <c r="A786" s="382" t="s">
        <v>840</v>
      </c>
      <c r="B786" s="426" t="s">
        <v>188</v>
      </c>
      <c r="C786" s="427">
        <v>89.307199999999995</v>
      </c>
      <c r="D786" s="427">
        <v>9.4600000000000009</v>
      </c>
      <c r="E786" s="427" t="s">
        <v>384</v>
      </c>
      <c r="F786" s="427">
        <v>12.5</v>
      </c>
      <c r="G786" s="427">
        <v>12.890625</v>
      </c>
      <c r="H786" s="426" t="s">
        <v>196</v>
      </c>
      <c r="I786" s="428">
        <v>49995</v>
      </c>
      <c r="J786" s="428">
        <v>49995</v>
      </c>
      <c r="K786" s="428">
        <v>44649.13</v>
      </c>
      <c r="L786" s="383">
        <v>1</v>
      </c>
    </row>
    <row r="787" spans="1:12" s="381" customFormat="1" ht="15" x14ac:dyDescent="0.25">
      <c r="A787" s="382" t="s">
        <v>840</v>
      </c>
      <c r="B787" s="426" t="s">
        <v>188</v>
      </c>
      <c r="C787" s="427">
        <v>89.796199999999999</v>
      </c>
      <c r="D787" s="427">
        <v>9.4600000000000009</v>
      </c>
      <c r="E787" s="427" t="s">
        <v>526</v>
      </c>
      <c r="F787" s="427">
        <v>13</v>
      </c>
      <c r="G787" s="427">
        <v>13.4224999999999</v>
      </c>
      <c r="H787" s="426" t="s">
        <v>196</v>
      </c>
      <c r="I787" s="428">
        <v>49995</v>
      </c>
      <c r="J787" s="428">
        <v>49995</v>
      </c>
      <c r="K787" s="428">
        <v>44893.62</v>
      </c>
      <c r="L787" s="383">
        <v>1</v>
      </c>
    </row>
    <row r="788" spans="1:12" s="381" customFormat="1" ht="15" x14ac:dyDescent="0.25">
      <c r="A788" s="382" t="s">
        <v>840</v>
      </c>
      <c r="B788" s="426" t="s">
        <v>188</v>
      </c>
      <c r="C788" s="427">
        <v>90.161100000000005</v>
      </c>
      <c r="D788" s="427">
        <v>9.4600000000000009</v>
      </c>
      <c r="E788" s="427" t="s">
        <v>484</v>
      </c>
      <c r="F788" s="427">
        <v>12.5</v>
      </c>
      <c r="G788" s="427">
        <v>12.890625</v>
      </c>
      <c r="H788" s="426" t="s">
        <v>196</v>
      </c>
      <c r="I788" s="428">
        <v>49995</v>
      </c>
      <c r="J788" s="428">
        <v>49995</v>
      </c>
      <c r="K788" s="428">
        <v>45076.05</v>
      </c>
      <c r="L788" s="383">
        <v>1</v>
      </c>
    </row>
    <row r="789" spans="1:12" s="381" customFormat="1" ht="15" x14ac:dyDescent="0.25">
      <c r="A789" s="382" t="s">
        <v>840</v>
      </c>
      <c r="B789" s="426" t="s">
        <v>188</v>
      </c>
      <c r="C789" s="427">
        <v>90.905299999999997</v>
      </c>
      <c r="D789" s="427">
        <v>9.4600000000000009</v>
      </c>
      <c r="E789" s="427" t="s">
        <v>851</v>
      </c>
      <c r="F789" s="427">
        <v>13</v>
      </c>
      <c r="G789" s="427">
        <v>13.4224999999999</v>
      </c>
      <c r="H789" s="426" t="s">
        <v>196</v>
      </c>
      <c r="I789" s="428">
        <v>49995</v>
      </c>
      <c r="J789" s="428">
        <v>49995</v>
      </c>
      <c r="K789" s="428">
        <v>45448.12</v>
      </c>
      <c r="L789" s="383">
        <v>1</v>
      </c>
    </row>
    <row r="790" spans="1:12" s="381" customFormat="1" ht="15" x14ac:dyDescent="0.25">
      <c r="A790" s="382" t="s">
        <v>840</v>
      </c>
      <c r="B790" s="426" t="s">
        <v>188</v>
      </c>
      <c r="C790" s="427">
        <v>92.086600000000004</v>
      </c>
      <c r="D790" s="427">
        <v>9.4600000000000009</v>
      </c>
      <c r="E790" s="427" t="s">
        <v>482</v>
      </c>
      <c r="F790" s="427">
        <v>13</v>
      </c>
      <c r="G790" s="427">
        <v>13.4224999999999</v>
      </c>
      <c r="H790" s="426" t="s">
        <v>196</v>
      </c>
      <c r="I790" s="428">
        <v>49995</v>
      </c>
      <c r="J790" s="428">
        <v>49995</v>
      </c>
      <c r="K790" s="428">
        <v>46038.67</v>
      </c>
      <c r="L790" s="383">
        <v>1</v>
      </c>
    </row>
    <row r="791" spans="1:12" s="381" customFormat="1" ht="15" x14ac:dyDescent="0.25">
      <c r="A791" s="382" t="s">
        <v>840</v>
      </c>
      <c r="B791" s="426" t="s">
        <v>188</v>
      </c>
      <c r="C791" s="427">
        <v>129.75190000000001</v>
      </c>
      <c r="D791" s="427">
        <v>9.4600000000000009</v>
      </c>
      <c r="E791" s="427" t="s">
        <v>852</v>
      </c>
      <c r="F791" s="427">
        <v>2</v>
      </c>
      <c r="G791" s="427">
        <v>2.0099999999999998</v>
      </c>
      <c r="H791" s="426" t="s">
        <v>196</v>
      </c>
      <c r="I791" s="428">
        <v>49995</v>
      </c>
      <c r="J791" s="428">
        <v>49995</v>
      </c>
      <c r="K791" s="428">
        <v>64869.45</v>
      </c>
      <c r="L791" s="383">
        <v>1</v>
      </c>
    </row>
    <row r="792" spans="1:12" s="381" customFormat="1" ht="15" x14ac:dyDescent="0.25">
      <c r="A792" s="382" t="s">
        <v>840</v>
      </c>
      <c r="B792" s="426" t="s">
        <v>188</v>
      </c>
      <c r="C792" s="427">
        <v>129.82759999999999</v>
      </c>
      <c r="D792" s="427">
        <v>9.4600000000000009</v>
      </c>
      <c r="E792" s="427" t="s">
        <v>419</v>
      </c>
      <c r="F792" s="427">
        <v>2</v>
      </c>
      <c r="G792" s="427">
        <v>2.0099999999999998</v>
      </c>
      <c r="H792" s="426" t="s">
        <v>196</v>
      </c>
      <c r="I792" s="428">
        <v>49995</v>
      </c>
      <c r="J792" s="428">
        <v>49995</v>
      </c>
      <c r="K792" s="428">
        <v>64907.32</v>
      </c>
      <c r="L792" s="383">
        <v>1</v>
      </c>
    </row>
    <row r="793" spans="1:12" s="381" customFormat="1" ht="15" x14ac:dyDescent="0.25">
      <c r="A793" s="382" t="s">
        <v>840</v>
      </c>
      <c r="B793" s="426" t="s">
        <v>188</v>
      </c>
      <c r="C793" s="427">
        <v>129.8844</v>
      </c>
      <c r="D793" s="427">
        <v>9.4600000000000009</v>
      </c>
      <c r="E793" s="427" t="s">
        <v>350</v>
      </c>
      <c r="F793" s="427">
        <v>2</v>
      </c>
      <c r="G793" s="427">
        <v>2.0099999999999998</v>
      </c>
      <c r="H793" s="426" t="s">
        <v>196</v>
      </c>
      <c r="I793" s="428">
        <v>49995</v>
      </c>
      <c r="J793" s="428">
        <v>49995</v>
      </c>
      <c r="K793" s="428">
        <v>64935.72</v>
      </c>
      <c r="L793" s="383">
        <v>1</v>
      </c>
    </row>
    <row r="794" spans="1:12" s="381" customFormat="1" ht="15" x14ac:dyDescent="0.25">
      <c r="A794" s="382" t="s">
        <v>840</v>
      </c>
      <c r="B794" s="426" t="s">
        <v>188</v>
      </c>
      <c r="C794" s="427">
        <v>129.96019999999999</v>
      </c>
      <c r="D794" s="427">
        <v>9.4600000000000009</v>
      </c>
      <c r="E794" s="427" t="s">
        <v>853</v>
      </c>
      <c r="F794" s="427">
        <v>2</v>
      </c>
      <c r="G794" s="427">
        <v>2.0099999999999998</v>
      </c>
      <c r="H794" s="426" t="s">
        <v>196</v>
      </c>
      <c r="I794" s="428">
        <v>49995</v>
      </c>
      <c r="J794" s="428">
        <v>49995</v>
      </c>
      <c r="K794" s="428">
        <v>64973.599999999999</v>
      </c>
      <c r="L794" s="383">
        <v>1</v>
      </c>
    </row>
    <row r="795" spans="1:12" s="381" customFormat="1" ht="15" x14ac:dyDescent="0.25">
      <c r="A795" s="382" t="s">
        <v>840</v>
      </c>
      <c r="B795" s="426" t="s">
        <v>188</v>
      </c>
      <c r="C795" s="427">
        <v>129.99809999999999</v>
      </c>
      <c r="D795" s="427">
        <v>9.4600000000000009</v>
      </c>
      <c r="E795" s="427" t="s">
        <v>417</v>
      </c>
      <c r="F795" s="427">
        <v>2</v>
      </c>
      <c r="G795" s="427">
        <v>2.0099999999999998</v>
      </c>
      <c r="H795" s="426" t="s">
        <v>196</v>
      </c>
      <c r="I795" s="428">
        <v>49995</v>
      </c>
      <c r="J795" s="428">
        <v>49995</v>
      </c>
      <c r="K795" s="428">
        <v>64992.54</v>
      </c>
      <c r="L795" s="383">
        <v>1</v>
      </c>
    </row>
    <row r="796" spans="1:12" s="381" customFormat="1" ht="15" x14ac:dyDescent="0.25">
      <c r="A796" s="382" t="s">
        <v>840</v>
      </c>
      <c r="B796" s="426" t="s">
        <v>188</v>
      </c>
      <c r="C796" s="427">
        <v>130.13069999999999</v>
      </c>
      <c r="D796" s="427">
        <v>9.4600000000000009</v>
      </c>
      <c r="E796" s="427" t="s">
        <v>854</v>
      </c>
      <c r="F796" s="427">
        <v>2</v>
      </c>
      <c r="G796" s="427">
        <v>2.0099999999999998</v>
      </c>
      <c r="H796" s="426" t="s">
        <v>196</v>
      </c>
      <c r="I796" s="428">
        <v>42340</v>
      </c>
      <c r="J796" s="428">
        <v>42340</v>
      </c>
      <c r="K796" s="428">
        <v>55097.33</v>
      </c>
      <c r="L796" s="383">
        <v>1</v>
      </c>
    </row>
    <row r="797" spans="1:12" s="381" customFormat="1" ht="15" x14ac:dyDescent="0.25">
      <c r="A797" s="382" t="s">
        <v>840</v>
      </c>
      <c r="B797" s="426" t="s">
        <v>188</v>
      </c>
      <c r="C797" s="427">
        <v>133.15029999999999</v>
      </c>
      <c r="D797" s="427">
        <v>9.4600000000000009</v>
      </c>
      <c r="E797" s="427" t="s">
        <v>855</v>
      </c>
      <c r="F797" s="427">
        <v>2</v>
      </c>
      <c r="G797" s="427">
        <v>2.0099999999999998</v>
      </c>
      <c r="H797" s="426" t="s">
        <v>196</v>
      </c>
      <c r="I797" s="428">
        <v>49995</v>
      </c>
      <c r="J797" s="428">
        <v>49995</v>
      </c>
      <c r="K797" s="428">
        <v>66568.5</v>
      </c>
      <c r="L797" s="383">
        <v>1</v>
      </c>
    </row>
    <row r="798" spans="1:12" s="381" customFormat="1" ht="15" x14ac:dyDescent="0.25">
      <c r="A798" s="382" t="s">
        <v>840</v>
      </c>
      <c r="B798" s="426" t="s">
        <v>188</v>
      </c>
      <c r="C798" s="427">
        <v>133.2253</v>
      </c>
      <c r="D798" s="427">
        <v>9.4600000000000009</v>
      </c>
      <c r="E798" s="427" t="s">
        <v>856</v>
      </c>
      <c r="F798" s="427">
        <v>2</v>
      </c>
      <c r="G798" s="427">
        <v>2.0099999999999998</v>
      </c>
      <c r="H798" s="426" t="s">
        <v>196</v>
      </c>
      <c r="I798" s="428">
        <v>49995</v>
      </c>
      <c r="J798" s="428">
        <v>49995</v>
      </c>
      <c r="K798" s="428">
        <v>66605.990000000005</v>
      </c>
      <c r="L798" s="383">
        <v>1</v>
      </c>
    </row>
    <row r="799" spans="1:12" s="381" customFormat="1" ht="15" x14ac:dyDescent="0.25">
      <c r="A799" s="382" t="s">
        <v>840</v>
      </c>
      <c r="B799" s="426" t="s">
        <v>188</v>
      </c>
      <c r="C799" s="427">
        <v>133.2816</v>
      </c>
      <c r="D799" s="427">
        <v>9.4600000000000009</v>
      </c>
      <c r="E799" s="427" t="s">
        <v>341</v>
      </c>
      <c r="F799" s="427">
        <v>2</v>
      </c>
      <c r="G799" s="427">
        <v>2.0099999999999998</v>
      </c>
      <c r="H799" s="426" t="s">
        <v>196</v>
      </c>
      <c r="I799" s="428">
        <v>49995</v>
      </c>
      <c r="J799" s="428">
        <v>49995</v>
      </c>
      <c r="K799" s="428">
        <v>66634.12</v>
      </c>
      <c r="L799" s="383">
        <v>1</v>
      </c>
    </row>
    <row r="800" spans="1:12" s="381" customFormat="1" ht="15" x14ac:dyDescent="0.25">
      <c r="A800" s="382" t="s">
        <v>840</v>
      </c>
      <c r="B800" s="426" t="s">
        <v>188</v>
      </c>
      <c r="C800" s="427">
        <v>133.35659999999999</v>
      </c>
      <c r="D800" s="427">
        <v>9.4600000000000009</v>
      </c>
      <c r="E800" s="427" t="s">
        <v>404</v>
      </c>
      <c r="F800" s="427">
        <v>2</v>
      </c>
      <c r="G800" s="427">
        <v>2.0099999999999998</v>
      </c>
      <c r="H800" s="426" t="s">
        <v>196</v>
      </c>
      <c r="I800" s="428">
        <v>49995</v>
      </c>
      <c r="J800" s="428">
        <v>49995</v>
      </c>
      <c r="K800" s="428">
        <v>66671.62</v>
      </c>
      <c r="L800" s="383">
        <v>1</v>
      </c>
    </row>
    <row r="801" spans="1:12" s="381" customFormat="1" ht="15" x14ac:dyDescent="0.25">
      <c r="A801" s="382" t="s">
        <v>840</v>
      </c>
      <c r="B801" s="426" t="s">
        <v>188</v>
      </c>
      <c r="C801" s="427">
        <v>133.39410000000001</v>
      </c>
      <c r="D801" s="427">
        <v>9.4600000000000009</v>
      </c>
      <c r="E801" s="427" t="s">
        <v>525</v>
      </c>
      <c r="F801" s="427">
        <v>2</v>
      </c>
      <c r="G801" s="427">
        <v>2.0099999999999998</v>
      </c>
      <c r="H801" s="426" t="s">
        <v>196</v>
      </c>
      <c r="I801" s="428">
        <v>49995</v>
      </c>
      <c r="J801" s="428">
        <v>49995</v>
      </c>
      <c r="K801" s="428">
        <v>66690.37</v>
      </c>
      <c r="L801" s="383">
        <v>1</v>
      </c>
    </row>
    <row r="802" spans="1:12" s="381" customFormat="1" ht="15" x14ac:dyDescent="0.25">
      <c r="A802" s="382" t="s">
        <v>840</v>
      </c>
      <c r="B802" s="426" t="s">
        <v>188</v>
      </c>
      <c r="C802" s="427">
        <v>136.51509999999999</v>
      </c>
      <c r="D802" s="427">
        <v>9.4600000000000009</v>
      </c>
      <c r="E802" s="427" t="s">
        <v>857</v>
      </c>
      <c r="F802" s="427">
        <v>2</v>
      </c>
      <c r="G802" s="427">
        <v>2.0099999999999998</v>
      </c>
      <c r="H802" s="426" t="s">
        <v>196</v>
      </c>
      <c r="I802" s="428">
        <v>50050</v>
      </c>
      <c r="J802" s="428">
        <v>50050</v>
      </c>
      <c r="K802" s="428">
        <v>68325.81</v>
      </c>
      <c r="L802" s="383">
        <v>1</v>
      </c>
    </row>
    <row r="803" spans="1:12" s="381" customFormat="1" ht="15" x14ac:dyDescent="0.25">
      <c r="A803" s="382" t="s">
        <v>840</v>
      </c>
      <c r="B803" s="426" t="s">
        <v>188</v>
      </c>
      <c r="C803" s="427">
        <v>136.58940000000001</v>
      </c>
      <c r="D803" s="427">
        <v>9.4600000000000009</v>
      </c>
      <c r="E803" s="427" t="s">
        <v>858</v>
      </c>
      <c r="F803" s="427">
        <v>2</v>
      </c>
      <c r="G803" s="427">
        <v>2.0099999999999998</v>
      </c>
      <c r="H803" s="426" t="s">
        <v>196</v>
      </c>
      <c r="I803" s="428">
        <v>50050</v>
      </c>
      <c r="J803" s="428">
        <v>50050</v>
      </c>
      <c r="K803" s="428">
        <v>68362.98</v>
      </c>
      <c r="L803" s="383">
        <v>1</v>
      </c>
    </row>
    <row r="804" spans="1:12" s="381" customFormat="1" ht="15" x14ac:dyDescent="0.25">
      <c r="A804" s="382" t="s">
        <v>840</v>
      </c>
      <c r="B804" s="426" t="s">
        <v>188</v>
      </c>
      <c r="C804" s="427">
        <v>136.64510000000001</v>
      </c>
      <c r="D804" s="427">
        <v>9.4600000000000009</v>
      </c>
      <c r="E804" s="427" t="s">
        <v>859</v>
      </c>
      <c r="F804" s="427">
        <v>2</v>
      </c>
      <c r="G804" s="427">
        <v>2.0099999999999998</v>
      </c>
      <c r="H804" s="426" t="s">
        <v>196</v>
      </c>
      <c r="I804" s="428">
        <v>50050</v>
      </c>
      <c r="J804" s="428">
        <v>50050</v>
      </c>
      <c r="K804" s="428">
        <v>68390.850000000006</v>
      </c>
      <c r="L804" s="383">
        <v>1</v>
      </c>
    </row>
    <row r="805" spans="1:12" s="381" customFormat="1" ht="15" x14ac:dyDescent="0.25">
      <c r="A805" s="382" t="s">
        <v>840</v>
      </c>
      <c r="B805" s="426" t="s">
        <v>188</v>
      </c>
      <c r="C805" s="427">
        <v>136.7193</v>
      </c>
      <c r="D805" s="427">
        <v>9.4600000000000009</v>
      </c>
      <c r="E805" s="427" t="s">
        <v>860</v>
      </c>
      <c r="F805" s="427">
        <v>2</v>
      </c>
      <c r="G805" s="427">
        <v>2.0099999999999998</v>
      </c>
      <c r="H805" s="426" t="s">
        <v>196</v>
      </c>
      <c r="I805" s="428">
        <v>30650</v>
      </c>
      <c r="J805" s="428">
        <v>30650</v>
      </c>
      <c r="K805" s="428">
        <v>41904.47</v>
      </c>
      <c r="L805" s="383">
        <v>1</v>
      </c>
    </row>
    <row r="806" spans="1:12" s="381" customFormat="1" ht="15" x14ac:dyDescent="0.25">
      <c r="A806" s="382" t="s">
        <v>840</v>
      </c>
      <c r="B806" s="426" t="s">
        <v>188</v>
      </c>
      <c r="C806" s="427">
        <v>136.7379</v>
      </c>
      <c r="D806" s="427">
        <v>9.4600000000000009</v>
      </c>
      <c r="E806" s="427" t="s">
        <v>843</v>
      </c>
      <c r="F806" s="427">
        <v>2</v>
      </c>
      <c r="G806" s="427">
        <v>2.0099999999999998</v>
      </c>
      <c r="H806" s="426" t="s">
        <v>196</v>
      </c>
      <c r="I806" s="428">
        <v>19400</v>
      </c>
      <c r="J806" s="428">
        <v>19400</v>
      </c>
      <c r="K806" s="428">
        <v>26527.15</v>
      </c>
      <c r="L806" s="383">
        <v>1</v>
      </c>
    </row>
    <row r="807" spans="1:12" s="381" customFormat="1" ht="15" x14ac:dyDescent="0.25">
      <c r="A807" s="382" t="s">
        <v>840</v>
      </c>
      <c r="B807" s="426" t="s">
        <v>188</v>
      </c>
      <c r="C807" s="427">
        <v>136.75649999999999</v>
      </c>
      <c r="D807" s="427">
        <v>9.4600000000000009</v>
      </c>
      <c r="E807" s="427" t="s">
        <v>833</v>
      </c>
      <c r="F807" s="427">
        <v>2</v>
      </c>
      <c r="G807" s="427">
        <v>2.0099999999999998</v>
      </c>
      <c r="H807" s="426" t="s">
        <v>196</v>
      </c>
      <c r="I807" s="428">
        <v>30650</v>
      </c>
      <c r="J807" s="428">
        <v>30650</v>
      </c>
      <c r="K807" s="428">
        <v>41915.86</v>
      </c>
      <c r="L807" s="383">
        <v>1</v>
      </c>
    </row>
    <row r="808" spans="1:12" s="381" customFormat="1" ht="15" x14ac:dyDescent="0.25">
      <c r="A808" s="382" t="s">
        <v>840</v>
      </c>
      <c r="B808" s="426" t="s">
        <v>188</v>
      </c>
      <c r="C808" s="427">
        <v>136.88640000000001</v>
      </c>
      <c r="D808" s="427">
        <v>9.4600000000000009</v>
      </c>
      <c r="E808" s="427" t="s">
        <v>861</v>
      </c>
      <c r="F808" s="427">
        <v>2</v>
      </c>
      <c r="G808" s="427">
        <v>2.0099999999999998</v>
      </c>
      <c r="H808" s="426" t="s">
        <v>196</v>
      </c>
      <c r="I808" s="428">
        <v>50050</v>
      </c>
      <c r="J808" s="428">
        <v>50050</v>
      </c>
      <c r="K808" s="428">
        <v>68511.67</v>
      </c>
      <c r="L808" s="383">
        <v>1</v>
      </c>
    </row>
    <row r="809" spans="1:12" s="381" customFormat="1" ht="15" x14ac:dyDescent="0.25">
      <c r="A809" s="382" t="s">
        <v>840</v>
      </c>
      <c r="B809" s="426" t="s">
        <v>188</v>
      </c>
      <c r="C809" s="427">
        <v>137.01650000000001</v>
      </c>
      <c r="D809" s="427">
        <v>9.4600000000000009</v>
      </c>
      <c r="E809" s="427" t="s">
        <v>357</v>
      </c>
      <c r="F809" s="427">
        <v>2</v>
      </c>
      <c r="G809" s="427">
        <v>2.0099999999999998</v>
      </c>
      <c r="H809" s="426" t="s">
        <v>196</v>
      </c>
      <c r="I809" s="428">
        <v>50050</v>
      </c>
      <c r="J809" s="428">
        <v>50050</v>
      </c>
      <c r="K809" s="428">
        <v>68576.740000000005</v>
      </c>
      <c r="L809" s="383">
        <v>1</v>
      </c>
    </row>
    <row r="810" spans="1:12" s="381" customFormat="1" ht="15" x14ac:dyDescent="0.25">
      <c r="A810" s="382" t="s">
        <v>304</v>
      </c>
      <c r="B810" s="426" t="s">
        <v>188</v>
      </c>
      <c r="C810" s="427">
        <v>86.122900000000001</v>
      </c>
      <c r="D810" s="427">
        <v>8.5</v>
      </c>
      <c r="E810" s="427" t="s">
        <v>455</v>
      </c>
      <c r="F810" s="427">
        <v>20</v>
      </c>
      <c r="G810" s="427">
        <v>21.550625</v>
      </c>
      <c r="H810" s="426" t="s">
        <v>196</v>
      </c>
      <c r="I810" s="428">
        <v>11510</v>
      </c>
      <c r="J810" s="428">
        <v>11510</v>
      </c>
      <c r="K810" s="428">
        <v>9912.74</v>
      </c>
      <c r="L810" s="383">
        <v>1</v>
      </c>
    </row>
    <row r="811" spans="1:12" s="381" customFormat="1" ht="15" x14ac:dyDescent="0.25">
      <c r="A811" s="382" t="s">
        <v>304</v>
      </c>
      <c r="B811" s="426" t="s">
        <v>188</v>
      </c>
      <c r="C811" s="427">
        <v>86.169899999999998</v>
      </c>
      <c r="D811" s="427">
        <v>8.5</v>
      </c>
      <c r="E811" s="427" t="s">
        <v>769</v>
      </c>
      <c r="F811" s="427">
        <v>20</v>
      </c>
      <c r="G811" s="427">
        <v>21.550625</v>
      </c>
      <c r="H811" s="426" t="s">
        <v>196</v>
      </c>
      <c r="I811" s="428">
        <v>11510</v>
      </c>
      <c r="J811" s="428">
        <v>11510</v>
      </c>
      <c r="K811" s="428">
        <v>9918.15</v>
      </c>
      <c r="L811" s="383">
        <v>1</v>
      </c>
    </row>
    <row r="812" spans="1:12" s="381" customFormat="1" ht="15" x14ac:dyDescent="0.25">
      <c r="A812" s="382" t="s">
        <v>304</v>
      </c>
      <c r="B812" s="426" t="s">
        <v>188</v>
      </c>
      <c r="C812" s="427">
        <v>86.382599999999996</v>
      </c>
      <c r="D812" s="427">
        <v>8.5</v>
      </c>
      <c r="E812" s="427" t="s">
        <v>862</v>
      </c>
      <c r="F812" s="427">
        <v>20</v>
      </c>
      <c r="G812" s="427">
        <v>21.550625</v>
      </c>
      <c r="H812" s="426" t="s">
        <v>196</v>
      </c>
      <c r="I812" s="428">
        <v>17670</v>
      </c>
      <c r="J812" s="428">
        <v>17670</v>
      </c>
      <c r="K812" s="428">
        <v>15263.81</v>
      </c>
      <c r="L812" s="383">
        <v>2</v>
      </c>
    </row>
    <row r="813" spans="1:12" s="381" customFormat="1" ht="15" x14ac:dyDescent="0.25">
      <c r="A813" s="382" t="s">
        <v>304</v>
      </c>
      <c r="B813" s="426" t="s">
        <v>188</v>
      </c>
      <c r="C813" s="427">
        <v>86.5017</v>
      </c>
      <c r="D813" s="427">
        <v>8.5</v>
      </c>
      <c r="E813" s="427" t="s">
        <v>863</v>
      </c>
      <c r="F813" s="427">
        <v>20</v>
      </c>
      <c r="G813" s="427">
        <v>21.550625</v>
      </c>
      <c r="H813" s="426" t="s">
        <v>196</v>
      </c>
      <c r="I813" s="428">
        <v>17670</v>
      </c>
      <c r="J813" s="428">
        <v>17670</v>
      </c>
      <c r="K813" s="428">
        <v>15284.86</v>
      </c>
      <c r="L813" s="383">
        <v>1</v>
      </c>
    </row>
    <row r="814" spans="1:12" s="381" customFormat="1" ht="15" x14ac:dyDescent="0.25">
      <c r="A814" s="382" t="s">
        <v>304</v>
      </c>
      <c r="B814" s="426" t="s">
        <v>188</v>
      </c>
      <c r="C814" s="427">
        <v>86.549599999999998</v>
      </c>
      <c r="D814" s="427">
        <v>8.5</v>
      </c>
      <c r="E814" s="427" t="s">
        <v>864</v>
      </c>
      <c r="F814" s="427">
        <v>20</v>
      </c>
      <c r="G814" s="427">
        <v>21.550625</v>
      </c>
      <c r="H814" s="426" t="s">
        <v>196</v>
      </c>
      <c r="I814" s="428">
        <v>17670</v>
      </c>
      <c r="J814" s="428">
        <v>17670</v>
      </c>
      <c r="K814" s="428">
        <v>15293.31</v>
      </c>
      <c r="L814" s="383">
        <v>1</v>
      </c>
    </row>
    <row r="815" spans="1:12" s="381" customFormat="1" ht="15" x14ac:dyDescent="0.25">
      <c r="A815" s="382" t="s">
        <v>304</v>
      </c>
      <c r="B815" s="426" t="s">
        <v>188</v>
      </c>
      <c r="C815" s="427">
        <v>86.645499999999998</v>
      </c>
      <c r="D815" s="427">
        <v>8.5</v>
      </c>
      <c r="E815" s="427" t="s">
        <v>752</v>
      </c>
      <c r="F815" s="427">
        <v>20</v>
      </c>
      <c r="G815" s="427">
        <v>21.550625</v>
      </c>
      <c r="H815" s="426" t="s">
        <v>196</v>
      </c>
      <c r="I815" s="428">
        <v>17670</v>
      </c>
      <c r="J815" s="428">
        <v>17670</v>
      </c>
      <c r="K815" s="428">
        <v>15310.26</v>
      </c>
      <c r="L815" s="383">
        <v>1</v>
      </c>
    </row>
    <row r="816" spans="1:12" s="381" customFormat="1" ht="15" x14ac:dyDescent="0.25">
      <c r="A816" s="382" t="s">
        <v>304</v>
      </c>
      <c r="B816" s="426" t="s">
        <v>188</v>
      </c>
      <c r="C816" s="427">
        <v>88.701099999999997</v>
      </c>
      <c r="D816" s="427">
        <v>8.5</v>
      </c>
      <c r="E816" s="427" t="s">
        <v>865</v>
      </c>
      <c r="F816" s="427">
        <v>18</v>
      </c>
      <c r="G816" s="427">
        <v>19.251860062499901</v>
      </c>
      <c r="H816" s="426" t="s">
        <v>196</v>
      </c>
      <c r="I816" s="428">
        <v>15330</v>
      </c>
      <c r="J816" s="428">
        <v>15330</v>
      </c>
      <c r="K816" s="428">
        <v>13597.88</v>
      </c>
      <c r="L816" s="383">
        <v>1</v>
      </c>
    </row>
    <row r="817" spans="1:12" s="381" customFormat="1" ht="15" x14ac:dyDescent="0.25">
      <c r="A817" s="382" t="s">
        <v>304</v>
      </c>
      <c r="B817" s="426" t="s">
        <v>188</v>
      </c>
      <c r="C817" s="427">
        <v>88.864400000000003</v>
      </c>
      <c r="D817" s="427">
        <v>8.5</v>
      </c>
      <c r="E817" s="427" t="s">
        <v>866</v>
      </c>
      <c r="F817" s="427">
        <v>18</v>
      </c>
      <c r="G817" s="427">
        <v>19.251860062499901</v>
      </c>
      <c r="H817" s="426" t="s">
        <v>196</v>
      </c>
      <c r="I817" s="428">
        <v>28870</v>
      </c>
      <c r="J817" s="428">
        <v>28870</v>
      </c>
      <c r="K817" s="428">
        <v>25655.14</v>
      </c>
      <c r="L817" s="383">
        <v>1</v>
      </c>
    </row>
    <row r="818" spans="1:12" s="381" customFormat="1" ht="15" x14ac:dyDescent="0.25">
      <c r="A818" s="382" t="s">
        <v>304</v>
      </c>
      <c r="B818" s="426" t="s">
        <v>188</v>
      </c>
      <c r="C818" s="427">
        <v>90.568200000000004</v>
      </c>
      <c r="D818" s="427">
        <v>8.5</v>
      </c>
      <c r="E818" s="427" t="s">
        <v>867</v>
      </c>
      <c r="F818" s="427">
        <v>18</v>
      </c>
      <c r="G818" s="427">
        <v>19.251860062499901</v>
      </c>
      <c r="H818" s="426" t="s">
        <v>196</v>
      </c>
      <c r="I818" s="428">
        <v>140000</v>
      </c>
      <c r="J818" s="428">
        <v>140000</v>
      </c>
      <c r="K818" s="428">
        <v>126795.42</v>
      </c>
      <c r="L818" s="383">
        <v>2</v>
      </c>
    </row>
    <row r="819" spans="1:12" s="381" customFormat="1" ht="15" x14ac:dyDescent="0.25">
      <c r="A819" s="382" t="s">
        <v>304</v>
      </c>
      <c r="B819" s="426" t="s">
        <v>188</v>
      </c>
      <c r="C819" s="427">
        <v>90.653300000000002</v>
      </c>
      <c r="D819" s="427">
        <v>8.5</v>
      </c>
      <c r="E819" s="427" t="s">
        <v>868</v>
      </c>
      <c r="F819" s="427">
        <v>18</v>
      </c>
      <c r="G819" s="427">
        <v>19.251860062499901</v>
      </c>
      <c r="H819" s="426" t="s">
        <v>196</v>
      </c>
      <c r="I819" s="428">
        <v>3558</v>
      </c>
      <c r="J819" s="428">
        <v>3558</v>
      </c>
      <c r="K819" s="428">
        <v>3225.44</v>
      </c>
      <c r="L819" s="383">
        <v>1</v>
      </c>
    </row>
    <row r="820" spans="1:12" s="381" customFormat="1" ht="15" x14ac:dyDescent="0.25">
      <c r="A820" s="382" t="s">
        <v>304</v>
      </c>
      <c r="B820" s="426" t="s">
        <v>188</v>
      </c>
      <c r="C820" s="427">
        <v>90.717399999999998</v>
      </c>
      <c r="D820" s="427">
        <v>8.5</v>
      </c>
      <c r="E820" s="427" t="s">
        <v>869</v>
      </c>
      <c r="F820" s="427">
        <v>18</v>
      </c>
      <c r="G820" s="427">
        <v>19.251860062499901</v>
      </c>
      <c r="H820" s="426" t="s">
        <v>196</v>
      </c>
      <c r="I820" s="428">
        <v>6175</v>
      </c>
      <c r="J820" s="428">
        <v>6175</v>
      </c>
      <c r="K820" s="428">
        <v>5601.8</v>
      </c>
      <c r="L820" s="383">
        <v>1</v>
      </c>
    </row>
    <row r="821" spans="1:12" s="381" customFormat="1" ht="15" x14ac:dyDescent="0.25">
      <c r="A821" s="382" t="s">
        <v>304</v>
      </c>
      <c r="B821" s="426" t="s">
        <v>188</v>
      </c>
      <c r="C821" s="427">
        <v>90.803100000000001</v>
      </c>
      <c r="D821" s="427">
        <v>8.5</v>
      </c>
      <c r="E821" s="427" t="s">
        <v>699</v>
      </c>
      <c r="F821" s="427">
        <v>18</v>
      </c>
      <c r="G821" s="427">
        <v>19.251860062499901</v>
      </c>
      <c r="H821" s="426" t="s">
        <v>196</v>
      </c>
      <c r="I821" s="428">
        <v>121340</v>
      </c>
      <c r="J821" s="428">
        <v>121340</v>
      </c>
      <c r="K821" s="428">
        <v>110180.49</v>
      </c>
      <c r="L821" s="383">
        <v>4</v>
      </c>
    </row>
    <row r="822" spans="1:12" s="381" customFormat="1" ht="15" x14ac:dyDescent="0.25">
      <c r="A822" s="382" t="s">
        <v>304</v>
      </c>
      <c r="B822" s="426" t="s">
        <v>188</v>
      </c>
      <c r="C822" s="427">
        <v>90.881900000000002</v>
      </c>
      <c r="D822" s="427">
        <v>8.5</v>
      </c>
      <c r="E822" s="427" t="s">
        <v>316</v>
      </c>
      <c r="F822" s="427">
        <v>20</v>
      </c>
      <c r="G822" s="427">
        <v>21.550625</v>
      </c>
      <c r="H822" s="426" t="s">
        <v>196</v>
      </c>
      <c r="I822" s="428">
        <v>92795</v>
      </c>
      <c r="J822" s="428">
        <v>92795</v>
      </c>
      <c r="K822" s="428">
        <v>84333.89</v>
      </c>
      <c r="L822" s="383">
        <v>1</v>
      </c>
    </row>
    <row r="823" spans="1:12" s="381" customFormat="1" ht="15" x14ac:dyDescent="0.25">
      <c r="A823" s="382" t="s">
        <v>304</v>
      </c>
      <c r="B823" s="426" t="s">
        <v>188</v>
      </c>
      <c r="C823" s="427">
        <v>91.013199999999998</v>
      </c>
      <c r="D823" s="427">
        <v>8.5</v>
      </c>
      <c r="E823" s="427" t="s">
        <v>870</v>
      </c>
      <c r="F823" s="427">
        <v>20</v>
      </c>
      <c r="G823" s="427">
        <v>21.550625</v>
      </c>
      <c r="H823" s="426" t="s">
        <v>196</v>
      </c>
      <c r="I823" s="428">
        <v>211045</v>
      </c>
      <c r="J823" s="428">
        <v>211045</v>
      </c>
      <c r="K823" s="428">
        <v>192078.91</v>
      </c>
      <c r="L823" s="383">
        <v>2</v>
      </c>
    </row>
    <row r="824" spans="1:12" s="381" customFormat="1" ht="15" x14ac:dyDescent="0.25">
      <c r="A824" s="382" t="s">
        <v>304</v>
      </c>
      <c r="B824" s="426" t="s">
        <v>188</v>
      </c>
      <c r="C824" s="427">
        <v>91.066000000000003</v>
      </c>
      <c r="D824" s="427">
        <v>8.5</v>
      </c>
      <c r="E824" s="427" t="s">
        <v>819</v>
      </c>
      <c r="F824" s="427">
        <v>20</v>
      </c>
      <c r="G824" s="427">
        <v>21.550625</v>
      </c>
      <c r="H824" s="426" t="s">
        <v>196</v>
      </c>
      <c r="I824" s="428">
        <v>105023</v>
      </c>
      <c r="J824" s="428">
        <v>105023</v>
      </c>
      <c r="K824" s="428">
        <v>95640.21</v>
      </c>
      <c r="L824" s="383">
        <v>1</v>
      </c>
    </row>
    <row r="825" spans="1:12" s="381" customFormat="1" ht="15" x14ac:dyDescent="0.25">
      <c r="A825" s="382" t="s">
        <v>304</v>
      </c>
      <c r="B825" s="426" t="s">
        <v>188</v>
      </c>
      <c r="C825" s="427">
        <v>91.171700000000001</v>
      </c>
      <c r="D825" s="427">
        <v>8.5</v>
      </c>
      <c r="E825" s="427" t="s">
        <v>538</v>
      </c>
      <c r="F825" s="427">
        <v>20</v>
      </c>
      <c r="G825" s="427">
        <v>21.550625</v>
      </c>
      <c r="H825" s="426" t="s">
        <v>196</v>
      </c>
      <c r="I825" s="428">
        <v>105023</v>
      </c>
      <c r="J825" s="428">
        <v>105023</v>
      </c>
      <c r="K825" s="428">
        <v>95751.27</v>
      </c>
      <c r="L825" s="383">
        <v>1</v>
      </c>
    </row>
    <row r="826" spans="1:12" s="381" customFormat="1" ht="15" x14ac:dyDescent="0.25">
      <c r="A826" s="382" t="s">
        <v>304</v>
      </c>
      <c r="B826" s="426" t="s">
        <v>188</v>
      </c>
      <c r="C826" s="427">
        <v>92.519199999999998</v>
      </c>
      <c r="D826" s="427">
        <v>8.5</v>
      </c>
      <c r="E826" s="427" t="s">
        <v>871</v>
      </c>
      <c r="F826" s="427">
        <v>18</v>
      </c>
      <c r="G826" s="427">
        <v>19.251860062499901</v>
      </c>
      <c r="H826" s="426" t="s">
        <v>196</v>
      </c>
      <c r="I826" s="428">
        <v>49022</v>
      </c>
      <c r="J826" s="428">
        <v>49022</v>
      </c>
      <c r="K826" s="428">
        <v>45354.79</v>
      </c>
      <c r="L826" s="383">
        <v>4</v>
      </c>
    </row>
    <row r="827" spans="1:12" s="381" customFormat="1" ht="15" x14ac:dyDescent="0.25">
      <c r="A827" s="382" t="s">
        <v>304</v>
      </c>
      <c r="B827" s="426" t="s">
        <v>188</v>
      </c>
      <c r="C827" s="427">
        <v>92.608199999999997</v>
      </c>
      <c r="D827" s="427">
        <v>8.5</v>
      </c>
      <c r="E827" s="427" t="s">
        <v>872</v>
      </c>
      <c r="F827" s="427">
        <v>18</v>
      </c>
      <c r="G827" s="427">
        <v>19.251860062499901</v>
      </c>
      <c r="H827" s="426" t="s">
        <v>196</v>
      </c>
      <c r="I827" s="428">
        <v>132108</v>
      </c>
      <c r="J827" s="428">
        <v>132108</v>
      </c>
      <c r="K827" s="428">
        <v>122342.83</v>
      </c>
      <c r="L827" s="383">
        <v>1</v>
      </c>
    </row>
    <row r="828" spans="1:12" s="381" customFormat="1" ht="15" x14ac:dyDescent="0.25">
      <c r="A828" s="382" t="s">
        <v>304</v>
      </c>
      <c r="B828" s="426" t="s">
        <v>188</v>
      </c>
      <c r="C828" s="427">
        <v>92.6751</v>
      </c>
      <c r="D828" s="427">
        <v>8.5</v>
      </c>
      <c r="E828" s="427" t="s">
        <v>873</v>
      </c>
      <c r="F828" s="427">
        <v>18</v>
      </c>
      <c r="G828" s="427">
        <v>19.251860062499901</v>
      </c>
      <c r="H828" s="426" t="s">
        <v>196</v>
      </c>
      <c r="I828" s="428">
        <v>190783</v>
      </c>
      <c r="J828" s="428">
        <v>190783</v>
      </c>
      <c r="K828" s="428">
        <v>176808.41</v>
      </c>
      <c r="L828" s="383">
        <v>6</v>
      </c>
    </row>
    <row r="829" spans="1:12" s="381" customFormat="1" ht="15" x14ac:dyDescent="0.25">
      <c r="A829" s="382" t="s">
        <v>304</v>
      </c>
      <c r="B829" s="426" t="s">
        <v>188</v>
      </c>
      <c r="C829" s="427">
        <v>92.764700000000005</v>
      </c>
      <c r="D829" s="427">
        <v>8.5</v>
      </c>
      <c r="E829" s="427" t="s">
        <v>874</v>
      </c>
      <c r="F829" s="427">
        <v>18</v>
      </c>
      <c r="G829" s="427">
        <v>19.251860062499901</v>
      </c>
      <c r="H829" s="426" t="s">
        <v>196</v>
      </c>
      <c r="I829" s="428">
        <v>256592</v>
      </c>
      <c r="J829" s="428">
        <v>256592</v>
      </c>
      <c r="K829" s="428">
        <v>238026.84</v>
      </c>
      <c r="L829" s="383">
        <v>3</v>
      </c>
    </row>
    <row r="830" spans="1:12" s="381" customFormat="1" ht="15" x14ac:dyDescent="0.25">
      <c r="A830" s="382" t="s">
        <v>304</v>
      </c>
      <c r="B830" s="426" t="s">
        <v>188</v>
      </c>
      <c r="C830" s="427">
        <v>93.494900000000001</v>
      </c>
      <c r="D830" s="427">
        <v>8.5</v>
      </c>
      <c r="E830" s="427" t="s">
        <v>462</v>
      </c>
      <c r="F830" s="427">
        <v>20</v>
      </c>
      <c r="G830" s="427">
        <v>21.550625</v>
      </c>
      <c r="H830" s="426" t="s">
        <v>196</v>
      </c>
      <c r="I830" s="428">
        <v>61000</v>
      </c>
      <c r="J830" s="428">
        <v>61000</v>
      </c>
      <c r="K830" s="428">
        <v>57031.89</v>
      </c>
      <c r="L830" s="383">
        <v>1</v>
      </c>
    </row>
    <row r="831" spans="1:12" s="381" customFormat="1" ht="15" x14ac:dyDescent="0.25">
      <c r="A831" s="382" t="s">
        <v>304</v>
      </c>
      <c r="B831" s="426" t="s">
        <v>188</v>
      </c>
      <c r="C831" s="427">
        <v>93.605900000000005</v>
      </c>
      <c r="D831" s="427">
        <v>8.5</v>
      </c>
      <c r="E831" s="427" t="s">
        <v>875</v>
      </c>
      <c r="F831" s="427">
        <v>20</v>
      </c>
      <c r="G831" s="427">
        <v>21.550625</v>
      </c>
      <c r="H831" s="426" t="s">
        <v>196</v>
      </c>
      <c r="I831" s="428">
        <v>138445</v>
      </c>
      <c r="J831" s="428">
        <v>138445</v>
      </c>
      <c r="K831" s="428">
        <v>129592.73</v>
      </c>
      <c r="L831" s="383">
        <v>1</v>
      </c>
    </row>
    <row r="832" spans="1:12" s="381" customFormat="1" ht="15" x14ac:dyDescent="0.25">
      <c r="A832" s="382" t="s">
        <v>304</v>
      </c>
      <c r="B832" s="426" t="s">
        <v>188</v>
      </c>
      <c r="C832" s="427">
        <v>94.558099999999996</v>
      </c>
      <c r="D832" s="427">
        <v>8.5</v>
      </c>
      <c r="E832" s="427" t="s">
        <v>305</v>
      </c>
      <c r="F832" s="427">
        <v>18</v>
      </c>
      <c r="G832" s="427">
        <v>19.251860062499901</v>
      </c>
      <c r="H832" s="426" t="s">
        <v>196</v>
      </c>
      <c r="I832" s="428">
        <v>214000</v>
      </c>
      <c r="J832" s="428">
        <v>214000</v>
      </c>
      <c r="K832" s="428">
        <v>202354.41</v>
      </c>
      <c r="L832" s="383">
        <v>3</v>
      </c>
    </row>
    <row r="833" spans="1:12" s="381" customFormat="1" ht="15" x14ac:dyDescent="0.25">
      <c r="A833" s="382" t="s">
        <v>304</v>
      </c>
      <c r="B833" s="426" t="s">
        <v>188</v>
      </c>
      <c r="C833" s="427">
        <v>94.6511</v>
      </c>
      <c r="D833" s="427">
        <v>8.5</v>
      </c>
      <c r="E833" s="427" t="s">
        <v>533</v>
      </c>
      <c r="F833" s="427">
        <v>18</v>
      </c>
      <c r="G833" s="427">
        <v>19.251860062499901</v>
      </c>
      <c r="H833" s="426" t="s">
        <v>196</v>
      </c>
      <c r="I833" s="428">
        <v>136555</v>
      </c>
      <c r="J833" s="428">
        <v>136555</v>
      </c>
      <c r="K833" s="428">
        <v>129250.77</v>
      </c>
      <c r="L833" s="383">
        <v>2</v>
      </c>
    </row>
    <row r="834" spans="1:12" s="381" customFormat="1" ht="15" x14ac:dyDescent="0.25">
      <c r="A834" s="382" t="s">
        <v>304</v>
      </c>
      <c r="B834" s="426" t="s">
        <v>188</v>
      </c>
      <c r="C834" s="427">
        <v>94.721000000000004</v>
      </c>
      <c r="D834" s="427">
        <v>8.5</v>
      </c>
      <c r="E834" s="427" t="s">
        <v>360</v>
      </c>
      <c r="F834" s="427">
        <v>18</v>
      </c>
      <c r="G834" s="427">
        <v>19.251860062499901</v>
      </c>
      <c r="H834" s="426" t="s">
        <v>196</v>
      </c>
      <c r="I834" s="428">
        <v>136555</v>
      </c>
      <c r="J834" s="428">
        <v>136555</v>
      </c>
      <c r="K834" s="428">
        <v>129346.29</v>
      </c>
      <c r="L834" s="383">
        <v>1</v>
      </c>
    </row>
    <row r="835" spans="1:12" s="381" customFormat="1" ht="15" x14ac:dyDescent="0.25">
      <c r="A835" s="382" t="s">
        <v>304</v>
      </c>
      <c r="B835" s="426" t="s">
        <v>188</v>
      </c>
      <c r="C835" s="427">
        <v>94.744399999999999</v>
      </c>
      <c r="D835" s="427">
        <v>8.5</v>
      </c>
      <c r="E835" s="427" t="s">
        <v>876</v>
      </c>
      <c r="F835" s="427">
        <v>18</v>
      </c>
      <c r="G835" s="427">
        <v>19.251860062499901</v>
      </c>
      <c r="H835" s="426" t="s">
        <v>196</v>
      </c>
      <c r="I835" s="428">
        <v>138445</v>
      </c>
      <c r="J835" s="428">
        <v>138445</v>
      </c>
      <c r="K835" s="428">
        <v>131168.85999999999</v>
      </c>
      <c r="L835" s="383">
        <v>1</v>
      </c>
    </row>
    <row r="836" spans="1:12" s="381" customFormat="1" ht="15" x14ac:dyDescent="0.25">
      <c r="A836" s="382" t="s">
        <v>304</v>
      </c>
      <c r="B836" s="426" t="s">
        <v>188</v>
      </c>
      <c r="C836" s="427">
        <v>94.838099999999997</v>
      </c>
      <c r="D836" s="427">
        <v>8.5</v>
      </c>
      <c r="E836" s="427" t="s">
        <v>877</v>
      </c>
      <c r="F836" s="427">
        <v>18</v>
      </c>
      <c r="G836" s="427">
        <v>19.251860062499901</v>
      </c>
      <c r="H836" s="426" t="s">
        <v>196</v>
      </c>
      <c r="I836" s="428">
        <v>184070</v>
      </c>
      <c r="J836" s="428">
        <v>184070</v>
      </c>
      <c r="K836" s="428">
        <v>174568.41</v>
      </c>
      <c r="L836" s="383">
        <v>1</v>
      </c>
    </row>
    <row r="837" spans="1:12" s="381" customFormat="1" ht="15" x14ac:dyDescent="0.25">
      <c r="A837" s="382" t="s">
        <v>304</v>
      </c>
      <c r="B837" s="426" t="s">
        <v>188</v>
      </c>
      <c r="C837" s="427">
        <v>98.376999999999995</v>
      </c>
      <c r="D837" s="427">
        <v>8.5</v>
      </c>
      <c r="E837" s="427" t="s">
        <v>872</v>
      </c>
      <c r="F837" s="427">
        <v>10.5</v>
      </c>
      <c r="G837" s="427">
        <v>10.920720136962901</v>
      </c>
      <c r="H837" s="426" t="s">
        <v>196</v>
      </c>
      <c r="I837" s="428">
        <v>2705</v>
      </c>
      <c r="J837" s="428">
        <v>2705</v>
      </c>
      <c r="K837" s="428">
        <v>2661.1</v>
      </c>
      <c r="L837" s="383">
        <v>1</v>
      </c>
    </row>
    <row r="838" spans="1:12" s="381" customFormat="1" ht="15" x14ac:dyDescent="0.25">
      <c r="A838" s="382" t="s">
        <v>304</v>
      </c>
      <c r="B838" s="426" t="s">
        <v>188</v>
      </c>
      <c r="C838" s="427">
        <v>103.7769</v>
      </c>
      <c r="D838" s="427">
        <v>8.5</v>
      </c>
      <c r="E838" s="427" t="s">
        <v>878</v>
      </c>
      <c r="F838" s="427">
        <v>2</v>
      </c>
      <c r="G838" s="427">
        <v>2.0150500624998999</v>
      </c>
      <c r="H838" s="426" t="s">
        <v>196</v>
      </c>
      <c r="I838" s="428">
        <v>138445</v>
      </c>
      <c r="J838" s="428">
        <v>138445</v>
      </c>
      <c r="K838" s="428">
        <v>143673.93</v>
      </c>
      <c r="L838" s="383">
        <v>1</v>
      </c>
    </row>
    <row r="839" spans="1:12" s="381" customFormat="1" ht="15" x14ac:dyDescent="0.25">
      <c r="A839" s="382" t="s">
        <v>304</v>
      </c>
      <c r="B839" s="426" t="s">
        <v>188</v>
      </c>
      <c r="C839" s="427">
        <v>103.83029999999999</v>
      </c>
      <c r="D839" s="427">
        <v>8.5</v>
      </c>
      <c r="E839" s="427" t="s">
        <v>876</v>
      </c>
      <c r="F839" s="427">
        <v>2</v>
      </c>
      <c r="G839" s="427">
        <v>2.0150500624998999</v>
      </c>
      <c r="H839" s="426" t="s">
        <v>196</v>
      </c>
      <c r="I839" s="428">
        <v>136555</v>
      </c>
      <c r="J839" s="428">
        <v>136555</v>
      </c>
      <c r="K839" s="428">
        <v>141785.4</v>
      </c>
      <c r="L839" s="383">
        <v>1</v>
      </c>
    </row>
    <row r="840" spans="1:12" s="381" customFormat="1" ht="15" x14ac:dyDescent="0.25">
      <c r="A840" s="382" t="s">
        <v>304</v>
      </c>
      <c r="B840" s="426" t="s">
        <v>188</v>
      </c>
      <c r="C840" s="427">
        <v>103.848</v>
      </c>
      <c r="D840" s="427">
        <v>8.5</v>
      </c>
      <c r="E840" s="427" t="s">
        <v>360</v>
      </c>
      <c r="F840" s="427">
        <v>2</v>
      </c>
      <c r="G840" s="427">
        <v>2.0150500624998999</v>
      </c>
      <c r="H840" s="426" t="s">
        <v>196</v>
      </c>
      <c r="I840" s="428">
        <v>138445</v>
      </c>
      <c r="J840" s="428">
        <v>138445</v>
      </c>
      <c r="K840" s="428">
        <v>143772.41</v>
      </c>
      <c r="L840" s="383">
        <v>1</v>
      </c>
    </row>
    <row r="841" spans="1:12" s="381" customFormat="1" ht="15" x14ac:dyDescent="0.25">
      <c r="A841" s="382" t="s">
        <v>304</v>
      </c>
      <c r="B841" s="426" t="s">
        <v>188</v>
      </c>
      <c r="C841" s="427">
        <v>103.8836</v>
      </c>
      <c r="D841" s="427">
        <v>8.5</v>
      </c>
      <c r="E841" s="427" t="s">
        <v>875</v>
      </c>
      <c r="F841" s="427">
        <v>2</v>
      </c>
      <c r="G841" s="427">
        <v>2.0150500624998999</v>
      </c>
      <c r="H841" s="426" t="s">
        <v>196</v>
      </c>
      <c r="I841" s="428">
        <v>136555</v>
      </c>
      <c r="J841" s="428">
        <v>136555</v>
      </c>
      <c r="K841" s="428">
        <v>141858.26</v>
      </c>
      <c r="L841" s="383">
        <v>2</v>
      </c>
    </row>
    <row r="842" spans="1:12" s="381" customFormat="1" ht="15" x14ac:dyDescent="0.25">
      <c r="A842" s="382" t="s">
        <v>304</v>
      </c>
      <c r="B842" s="426" t="s">
        <v>188</v>
      </c>
      <c r="C842" s="427">
        <v>103.9014</v>
      </c>
      <c r="D842" s="427">
        <v>8.5</v>
      </c>
      <c r="E842" s="427" t="s">
        <v>533</v>
      </c>
      <c r="F842" s="427">
        <v>2</v>
      </c>
      <c r="G842" s="427">
        <v>2.0150500624998999</v>
      </c>
      <c r="H842" s="426" t="s">
        <v>196</v>
      </c>
      <c r="I842" s="428">
        <v>61000</v>
      </c>
      <c r="J842" s="428">
        <v>61000</v>
      </c>
      <c r="K842" s="428">
        <v>63379.85</v>
      </c>
      <c r="L842" s="383">
        <v>1</v>
      </c>
    </row>
    <row r="843" spans="1:12" s="381" customFormat="1" ht="15" x14ac:dyDescent="0.25">
      <c r="A843" s="382" t="s">
        <v>304</v>
      </c>
      <c r="B843" s="426" t="s">
        <v>188</v>
      </c>
      <c r="C843" s="427">
        <v>103.9547</v>
      </c>
      <c r="D843" s="427">
        <v>8.5</v>
      </c>
      <c r="E843" s="427" t="s">
        <v>462</v>
      </c>
      <c r="F843" s="427">
        <v>2</v>
      </c>
      <c r="G843" s="427">
        <v>2.0150500624998999</v>
      </c>
      <c r="H843" s="426" t="s">
        <v>196</v>
      </c>
      <c r="I843" s="428">
        <v>214000</v>
      </c>
      <c r="J843" s="428">
        <v>214000</v>
      </c>
      <c r="K843" s="428">
        <v>222463.16</v>
      </c>
      <c r="L843" s="383">
        <v>3</v>
      </c>
    </row>
    <row r="844" spans="1:12" s="381" customFormat="1" ht="15" x14ac:dyDescent="0.25">
      <c r="A844" s="382" t="s">
        <v>304</v>
      </c>
      <c r="B844" s="426" t="s">
        <v>188</v>
      </c>
      <c r="C844" s="427">
        <v>103.9903</v>
      </c>
      <c r="D844" s="427">
        <v>8.5</v>
      </c>
      <c r="E844" s="427" t="s">
        <v>879</v>
      </c>
      <c r="F844" s="427">
        <v>2</v>
      </c>
      <c r="G844" s="427">
        <v>2.0150500624998999</v>
      </c>
      <c r="H844" s="426" t="s">
        <v>196</v>
      </c>
      <c r="I844" s="428">
        <v>214000</v>
      </c>
      <c r="J844" s="428">
        <v>214000</v>
      </c>
      <c r="K844" s="428">
        <v>222539.29</v>
      </c>
      <c r="L844" s="383">
        <v>3</v>
      </c>
    </row>
    <row r="845" spans="1:12" s="381" customFormat="1" ht="15" x14ac:dyDescent="0.25">
      <c r="A845" s="382" t="s">
        <v>304</v>
      </c>
      <c r="B845" s="426" t="s">
        <v>188</v>
      </c>
      <c r="C845" s="427">
        <v>105.3573</v>
      </c>
      <c r="D845" s="427">
        <v>8.5</v>
      </c>
      <c r="E845" s="427" t="s">
        <v>444</v>
      </c>
      <c r="F845" s="427">
        <v>2</v>
      </c>
      <c r="G845" s="427">
        <v>2.0150500624998999</v>
      </c>
      <c r="H845" s="426" t="s">
        <v>196</v>
      </c>
      <c r="I845" s="428">
        <v>256592</v>
      </c>
      <c r="J845" s="428">
        <v>256592</v>
      </c>
      <c r="K845" s="428">
        <v>270338.48</v>
      </c>
      <c r="L845" s="383">
        <v>3</v>
      </c>
    </row>
    <row r="846" spans="1:12" s="381" customFormat="1" ht="15" x14ac:dyDescent="0.25">
      <c r="A846" s="382" t="s">
        <v>304</v>
      </c>
      <c r="B846" s="426" t="s">
        <v>188</v>
      </c>
      <c r="C846" s="427">
        <v>105.4281</v>
      </c>
      <c r="D846" s="427">
        <v>8.5</v>
      </c>
      <c r="E846" s="427" t="s">
        <v>880</v>
      </c>
      <c r="F846" s="427">
        <v>2</v>
      </c>
      <c r="G846" s="427">
        <v>2.0150500624998999</v>
      </c>
      <c r="H846" s="426" t="s">
        <v>196</v>
      </c>
      <c r="I846" s="428">
        <v>190783</v>
      </c>
      <c r="J846" s="428">
        <v>190783</v>
      </c>
      <c r="K846" s="428">
        <v>201138.91</v>
      </c>
      <c r="L846" s="383">
        <v>4</v>
      </c>
    </row>
    <row r="847" spans="1:12" s="381" customFormat="1" ht="15" x14ac:dyDescent="0.25">
      <c r="A847" s="382" t="s">
        <v>304</v>
      </c>
      <c r="B847" s="426" t="s">
        <v>188</v>
      </c>
      <c r="C847" s="427">
        <v>105.44580000000001</v>
      </c>
      <c r="D847" s="427">
        <v>8.5</v>
      </c>
      <c r="E847" s="427" t="s">
        <v>873</v>
      </c>
      <c r="F847" s="427">
        <v>2</v>
      </c>
      <c r="G847" s="427">
        <v>2.0150500624998999</v>
      </c>
      <c r="H847" s="426" t="s">
        <v>196</v>
      </c>
      <c r="I847" s="428">
        <v>84217</v>
      </c>
      <c r="J847" s="428">
        <v>84217</v>
      </c>
      <c r="K847" s="428">
        <v>88803.29</v>
      </c>
      <c r="L847" s="383">
        <v>1</v>
      </c>
    </row>
    <row r="848" spans="1:12" s="381" customFormat="1" ht="15" x14ac:dyDescent="0.25">
      <c r="A848" s="382" t="s">
        <v>304</v>
      </c>
      <c r="B848" s="426" t="s">
        <v>188</v>
      </c>
      <c r="C848" s="427">
        <v>105.4812</v>
      </c>
      <c r="D848" s="427">
        <v>8.5</v>
      </c>
      <c r="E848" s="427" t="s">
        <v>538</v>
      </c>
      <c r="F848" s="427">
        <v>2</v>
      </c>
      <c r="G848" s="427">
        <v>2.0150500624998999</v>
      </c>
      <c r="H848" s="426" t="s">
        <v>196</v>
      </c>
      <c r="I848" s="428">
        <v>158400</v>
      </c>
      <c r="J848" s="428">
        <v>158400</v>
      </c>
      <c r="K848" s="428">
        <v>167082.20000000001</v>
      </c>
      <c r="L848" s="383">
        <v>2</v>
      </c>
    </row>
    <row r="849" spans="1:12" s="381" customFormat="1" ht="15" x14ac:dyDescent="0.25">
      <c r="A849" s="382" t="s">
        <v>304</v>
      </c>
      <c r="B849" s="426" t="s">
        <v>188</v>
      </c>
      <c r="C849" s="427">
        <v>105.49890000000001</v>
      </c>
      <c r="D849" s="427">
        <v>8.5</v>
      </c>
      <c r="E849" s="427" t="s">
        <v>872</v>
      </c>
      <c r="F849" s="427">
        <v>2</v>
      </c>
      <c r="G849" s="427">
        <v>2.0150500624998999</v>
      </c>
      <c r="H849" s="426" t="s">
        <v>196</v>
      </c>
      <c r="I849" s="428">
        <v>105023</v>
      </c>
      <c r="J849" s="428">
        <v>105023</v>
      </c>
      <c r="K849" s="428">
        <v>110798.1</v>
      </c>
      <c r="L849" s="383">
        <v>1</v>
      </c>
    </row>
    <row r="850" spans="1:12" s="381" customFormat="1" ht="15" x14ac:dyDescent="0.25">
      <c r="A850" s="382" t="s">
        <v>304</v>
      </c>
      <c r="B850" s="426" t="s">
        <v>188</v>
      </c>
      <c r="C850" s="427">
        <v>105.55200000000001</v>
      </c>
      <c r="D850" s="427">
        <v>8.5</v>
      </c>
      <c r="E850" s="427" t="s">
        <v>819</v>
      </c>
      <c r="F850" s="427">
        <v>2</v>
      </c>
      <c r="G850" s="427">
        <v>2.0150500624998999</v>
      </c>
      <c r="H850" s="426" t="s">
        <v>196</v>
      </c>
      <c r="I850" s="428">
        <v>140980</v>
      </c>
      <c r="J850" s="428">
        <v>140980</v>
      </c>
      <c r="K850" s="428">
        <v>148807.19</v>
      </c>
      <c r="L850" s="383">
        <v>4</v>
      </c>
    </row>
    <row r="851" spans="1:12" s="381" customFormat="1" ht="15" x14ac:dyDescent="0.25">
      <c r="A851" s="382" t="s">
        <v>304</v>
      </c>
      <c r="B851" s="426" t="s">
        <v>188</v>
      </c>
      <c r="C851" s="427">
        <v>105.5697</v>
      </c>
      <c r="D851" s="427">
        <v>8.5</v>
      </c>
      <c r="E851" s="427" t="s">
        <v>871</v>
      </c>
      <c r="F851" s="427">
        <v>2</v>
      </c>
      <c r="G851" s="427">
        <v>2.0150500624998999</v>
      </c>
      <c r="H851" s="426" t="s">
        <v>196</v>
      </c>
      <c r="I851" s="428">
        <v>92795</v>
      </c>
      <c r="J851" s="428">
        <v>92795</v>
      </c>
      <c r="K851" s="428">
        <v>97963.38</v>
      </c>
      <c r="L851" s="383">
        <v>1</v>
      </c>
    </row>
    <row r="852" spans="1:12" s="381" customFormat="1" ht="15" x14ac:dyDescent="0.25">
      <c r="A852" s="382" t="s">
        <v>304</v>
      </c>
      <c r="B852" s="426" t="s">
        <v>188</v>
      </c>
      <c r="C852" s="427">
        <v>105.60509999999999</v>
      </c>
      <c r="D852" s="427">
        <v>8.5</v>
      </c>
      <c r="E852" s="427" t="s">
        <v>319</v>
      </c>
      <c r="F852" s="427">
        <v>2</v>
      </c>
      <c r="G852" s="427">
        <v>2.0150500624998999</v>
      </c>
      <c r="H852" s="426" t="s">
        <v>196</v>
      </c>
      <c r="I852" s="428">
        <v>92795</v>
      </c>
      <c r="J852" s="428">
        <v>92795</v>
      </c>
      <c r="K852" s="428">
        <v>97996.23</v>
      </c>
      <c r="L852" s="383">
        <v>1</v>
      </c>
    </row>
    <row r="853" spans="1:12" s="381" customFormat="1" ht="15" x14ac:dyDescent="0.25">
      <c r="A853" s="382" t="s">
        <v>304</v>
      </c>
      <c r="B853" s="426" t="s">
        <v>188</v>
      </c>
      <c r="C853" s="427">
        <v>105.6759</v>
      </c>
      <c r="D853" s="427">
        <v>8.5</v>
      </c>
      <c r="E853" s="427" t="s">
        <v>316</v>
      </c>
      <c r="F853" s="427">
        <v>2</v>
      </c>
      <c r="G853" s="427">
        <v>2.0150500624998999</v>
      </c>
      <c r="H853" s="426" t="s">
        <v>196</v>
      </c>
      <c r="I853" s="428">
        <v>133496</v>
      </c>
      <c r="J853" s="428">
        <v>133496</v>
      </c>
      <c r="K853" s="428">
        <v>141073.06</v>
      </c>
      <c r="L853" s="383">
        <v>1</v>
      </c>
    </row>
    <row r="854" spans="1:12" s="381" customFormat="1" ht="15" x14ac:dyDescent="0.25">
      <c r="A854" s="382" t="s">
        <v>304</v>
      </c>
      <c r="B854" s="426" t="s">
        <v>188</v>
      </c>
      <c r="C854" s="427">
        <v>106.94759999999999</v>
      </c>
      <c r="D854" s="427">
        <v>8.5</v>
      </c>
      <c r="E854" s="427" t="s">
        <v>881</v>
      </c>
      <c r="F854" s="427">
        <v>2</v>
      </c>
      <c r="G854" s="427">
        <v>2.0150500624998999</v>
      </c>
      <c r="H854" s="426" t="s">
        <v>196</v>
      </c>
      <c r="I854" s="428">
        <v>70041</v>
      </c>
      <c r="J854" s="428">
        <v>70041</v>
      </c>
      <c r="K854" s="428">
        <v>74907.149999999994</v>
      </c>
      <c r="L854" s="383">
        <v>2</v>
      </c>
    </row>
    <row r="855" spans="1:12" s="381" customFormat="1" ht="15" x14ac:dyDescent="0.25">
      <c r="A855" s="382" t="s">
        <v>304</v>
      </c>
      <c r="B855" s="426" t="s">
        <v>188</v>
      </c>
      <c r="C855" s="427">
        <v>107.018</v>
      </c>
      <c r="D855" s="427">
        <v>8.5</v>
      </c>
      <c r="E855" s="427" t="s">
        <v>882</v>
      </c>
      <c r="F855" s="427">
        <v>2</v>
      </c>
      <c r="G855" s="427">
        <v>2.0150500624998999</v>
      </c>
      <c r="H855" s="426" t="s">
        <v>196</v>
      </c>
      <c r="I855" s="428">
        <v>6175</v>
      </c>
      <c r="J855" s="428">
        <v>6175</v>
      </c>
      <c r="K855" s="428">
        <v>6608.36</v>
      </c>
      <c r="L855" s="383">
        <v>1</v>
      </c>
    </row>
    <row r="856" spans="1:12" s="381" customFormat="1" ht="15" x14ac:dyDescent="0.25">
      <c r="A856" s="382" t="s">
        <v>304</v>
      </c>
      <c r="B856" s="426" t="s">
        <v>188</v>
      </c>
      <c r="C856" s="427">
        <v>107.0356</v>
      </c>
      <c r="D856" s="427">
        <v>8.5</v>
      </c>
      <c r="E856" s="427" t="s">
        <v>869</v>
      </c>
      <c r="F856" s="427">
        <v>2</v>
      </c>
      <c r="G856" s="427">
        <v>2.0150500624998999</v>
      </c>
      <c r="H856" s="426" t="s">
        <v>196</v>
      </c>
      <c r="I856" s="428">
        <v>131431</v>
      </c>
      <c r="J856" s="428">
        <v>131431</v>
      </c>
      <c r="K856" s="428">
        <v>140677.98000000001</v>
      </c>
      <c r="L856" s="383">
        <v>1</v>
      </c>
    </row>
    <row r="857" spans="1:12" s="381" customFormat="1" ht="15" x14ac:dyDescent="0.25">
      <c r="A857" s="382" t="s">
        <v>304</v>
      </c>
      <c r="B857" s="426" t="s">
        <v>188</v>
      </c>
      <c r="C857" s="427">
        <v>107.07080000000001</v>
      </c>
      <c r="D857" s="427">
        <v>8.5</v>
      </c>
      <c r="E857" s="427" t="s">
        <v>883</v>
      </c>
      <c r="F857" s="427">
        <v>2</v>
      </c>
      <c r="G857" s="427">
        <v>2.0150500624998999</v>
      </c>
      <c r="H857" s="426" t="s">
        <v>196</v>
      </c>
      <c r="I857" s="428">
        <v>3558</v>
      </c>
      <c r="J857" s="428">
        <v>3558</v>
      </c>
      <c r="K857" s="428">
        <v>3809.58</v>
      </c>
      <c r="L857" s="383">
        <v>1</v>
      </c>
    </row>
    <row r="858" spans="1:12" s="381" customFormat="1" ht="15" x14ac:dyDescent="0.25">
      <c r="A858" s="382" t="s">
        <v>304</v>
      </c>
      <c r="B858" s="426" t="s">
        <v>188</v>
      </c>
      <c r="C858" s="427">
        <v>107.1413</v>
      </c>
      <c r="D858" s="427">
        <v>8.5</v>
      </c>
      <c r="E858" s="427" t="s">
        <v>817</v>
      </c>
      <c r="F858" s="427">
        <v>2</v>
      </c>
      <c r="G858" s="427">
        <v>2.0150500624998999</v>
      </c>
      <c r="H858" s="426" t="s">
        <v>196</v>
      </c>
      <c r="I858" s="428">
        <v>8569</v>
      </c>
      <c r="J858" s="428">
        <v>8569</v>
      </c>
      <c r="K858" s="428">
        <v>9180.94</v>
      </c>
      <c r="L858" s="383">
        <v>1</v>
      </c>
    </row>
    <row r="859" spans="1:12" s="381" customFormat="1" ht="15" x14ac:dyDescent="0.25">
      <c r="A859" s="382" t="s">
        <v>304</v>
      </c>
      <c r="B859" s="426" t="s">
        <v>188</v>
      </c>
      <c r="C859" s="427">
        <v>107.1765</v>
      </c>
      <c r="D859" s="427">
        <v>8.5</v>
      </c>
      <c r="E859" s="427" t="s">
        <v>884</v>
      </c>
      <c r="F859" s="427">
        <v>2</v>
      </c>
      <c r="G859" s="427">
        <v>2.0150500624998999</v>
      </c>
      <c r="H859" s="426" t="s">
        <v>196</v>
      </c>
      <c r="I859" s="428">
        <v>140000</v>
      </c>
      <c r="J859" s="428">
        <v>140000</v>
      </c>
      <c r="K859" s="428">
        <v>150047.07999999999</v>
      </c>
      <c r="L859" s="383">
        <v>3</v>
      </c>
    </row>
    <row r="860" spans="1:12" s="381" customFormat="1" ht="15" x14ac:dyDescent="0.25">
      <c r="A860" s="382" t="s">
        <v>304</v>
      </c>
      <c r="B860" s="426" t="s">
        <v>188</v>
      </c>
      <c r="C860" s="427">
        <v>108.5474</v>
      </c>
      <c r="D860" s="427">
        <v>8.5</v>
      </c>
      <c r="E860" s="427" t="s">
        <v>826</v>
      </c>
      <c r="F860" s="427">
        <v>2</v>
      </c>
      <c r="G860" s="427">
        <v>2.0150500624998999</v>
      </c>
      <c r="H860" s="426" t="s">
        <v>196</v>
      </c>
      <c r="I860" s="428">
        <v>28870</v>
      </c>
      <c r="J860" s="428">
        <v>28870</v>
      </c>
      <c r="K860" s="428">
        <v>31337.65</v>
      </c>
      <c r="L860" s="383">
        <v>1</v>
      </c>
    </row>
    <row r="861" spans="1:12" s="381" customFormat="1" ht="15" x14ac:dyDescent="0.25">
      <c r="A861" s="382" t="s">
        <v>304</v>
      </c>
      <c r="B861" s="426" t="s">
        <v>188</v>
      </c>
      <c r="C861" s="427">
        <v>108.61750000000001</v>
      </c>
      <c r="D861" s="427">
        <v>8.5</v>
      </c>
      <c r="E861" s="427" t="s">
        <v>885</v>
      </c>
      <c r="F861" s="427">
        <v>2</v>
      </c>
      <c r="G861" s="427">
        <v>2.0150500624998999</v>
      </c>
      <c r="H861" s="426" t="s">
        <v>196</v>
      </c>
      <c r="I861" s="428">
        <v>33000</v>
      </c>
      <c r="J861" s="428">
        <v>33000</v>
      </c>
      <c r="K861" s="428">
        <v>35843.79</v>
      </c>
      <c r="L861" s="383">
        <v>2</v>
      </c>
    </row>
    <row r="862" spans="1:12" s="381" customFormat="1" ht="15" x14ac:dyDescent="0.25">
      <c r="A862" s="382" t="s">
        <v>304</v>
      </c>
      <c r="B862" s="426" t="s">
        <v>188</v>
      </c>
      <c r="C862" s="427">
        <v>108.67010000000001</v>
      </c>
      <c r="D862" s="427">
        <v>8.5</v>
      </c>
      <c r="E862" s="427" t="s">
        <v>886</v>
      </c>
      <c r="F862" s="427">
        <v>2</v>
      </c>
      <c r="G862" s="427">
        <v>2.0150500624998999</v>
      </c>
      <c r="H862" s="426" t="s">
        <v>196</v>
      </c>
      <c r="I862" s="428">
        <v>17670</v>
      </c>
      <c r="J862" s="428">
        <v>17670</v>
      </c>
      <c r="K862" s="428">
        <v>19202</v>
      </c>
      <c r="L862" s="383">
        <v>1</v>
      </c>
    </row>
    <row r="863" spans="1:12" s="381" customFormat="1" ht="15" x14ac:dyDescent="0.25">
      <c r="A863" s="382" t="s">
        <v>304</v>
      </c>
      <c r="B863" s="426" t="s">
        <v>188</v>
      </c>
      <c r="C863" s="427">
        <v>108.7402</v>
      </c>
      <c r="D863" s="427">
        <v>8.5</v>
      </c>
      <c r="E863" s="427" t="s">
        <v>865</v>
      </c>
      <c r="F863" s="427">
        <v>2</v>
      </c>
      <c r="G863" s="427">
        <v>2.0150500624998999</v>
      </c>
      <c r="H863" s="426" t="s">
        <v>196</v>
      </c>
      <c r="I863" s="428">
        <v>17670</v>
      </c>
      <c r="J863" s="428">
        <v>17670</v>
      </c>
      <c r="K863" s="428">
        <v>19214.39</v>
      </c>
      <c r="L863" s="383">
        <v>1</v>
      </c>
    </row>
    <row r="864" spans="1:12" s="381" customFormat="1" ht="15" x14ac:dyDescent="0.25">
      <c r="A864" s="382" t="s">
        <v>304</v>
      </c>
      <c r="B864" s="426" t="s">
        <v>188</v>
      </c>
      <c r="C864" s="427">
        <v>108.7577</v>
      </c>
      <c r="D864" s="427">
        <v>8.5</v>
      </c>
      <c r="E864" s="427" t="s">
        <v>863</v>
      </c>
      <c r="F864" s="427">
        <v>2</v>
      </c>
      <c r="G864" s="427">
        <v>2.0150500624998999</v>
      </c>
      <c r="H864" s="426" t="s">
        <v>196</v>
      </c>
      <c r="I864" s="428">
        <v>15330</v>
      </c>
      <c r="J864" s="428">
        <v>15330</v>
      </c>
      <c r="K864" s="428">
        <v>16672.55</v>
      </c>
      <c r="L864" s="383">
        <v>1</v>
      </c>
    </row>
    <row r="865" spans="1:12" s="381" customFormat="1" ht="15" x14ac:dyDescent="0.25">
      <c r="A865" s="382" t="s">
        <v>304</v>
      </c>
      <c r="B865" s="426" t="s">
        <v>188</v>
      </c>
      <c r="C865" s="427">
        <v>108.7752</v>
      </c>
      <c r="D865" s="427">
        <v>8.5</v>
      </c>
      <c r="E865" s="427" t="s">
        <v>424</v>
      </c>
      <c r="F865" s="427">
        <v>2</v>
      </c>
      <c r="G865" s="427">
        <v>2.0150500624998999</v>
      </c>
      <c r="H865" s="426" t="s">
        <v>196</v>
      </c>
      <c r="I865" s="428">
        <v>17670</v>
      </c>
      <c r="J865" s="428">
        <v>17670</v>
      </c>
      <c r="K865" s="428">
        <v>19220.580000000002</v>
      </c>
      <c r="L865" s="383">
        <v>2</v>
      </c>
    </row>
    <row r="866" spans="1:12" s="381" customFormat="1" ht="15" x14ac:dyDescent="0.25">
      <c r="A866" s="382" t="s">
        <v>304</v>
      </c>
      <c r="B866" s="426" t="s">
        <v>188</v>
      </c>
      <c r="C866" s="427">
        <v>108.89790000000001</v>
      </c>
      <c r="D866" s="427">
        <v>8.5</v>
      </c>
      <c r="E866" s="427" t="s">
        <v>887</v>
      </c>
      <c r="F866" s="427">
        <v>2</v>
      </c>
      <c r="G866" s="427">
        <v>2.0150500624998999</v>
      </c>
      <c r="H866" s="426" t="s">
        <v>196</v>
      </c>
      <c r="I866" s="428">
        <v>11510</v>
      </c>
      <c r="J866" s="428">
        <v>11510</v>
      </c>
      <c r="K866" s="428">
        <v>12534.15</v>
      </c>
      <c r="L866" s="383">
        <v>1</v>
      </c>
    </row>
    <row r="867" spans="1:12" s="381" customFormat="1" ht="15" x14ac:dyDescent="0.25">
      <c r="A867" s="382" t="s">
        <v>304</v>
      </c>
      <c r="B867" s="426" t="s">
        <v>188</v>
      </c>
      <c r="C867" s="427">
        <v>109.0206</v>
      </c>
      <c r="D867" s="427">
        <v>8.5</v>
      </c>
      <c r="E867" s="427" t="s">
        <v>454</v>
      </c>
      <c r="F867" s="427">
        <v>2</v>
      </c>
      <c r="G867" s="427">
        <v>2.0150500624998999</v>
      </c>
      <c r="H867" s="426" t="s">
        <v>196</v>
      </c>
      <c r="I867" s="428">
        <v>11510</v>
      </c>
      <c r="J867" s="428">
        <v>11510</v>
      </c>
      <c r="K867" s="428">
        <v>12548.27</v>
      </c>
      <c r="L867" s="383">
        <v>1</v>
      </c>
    </row>
    <row r="868" spans="1:12" s="381" customFormat="1" ht="15" x14ac:dyDescent="0.25">
      <c r="A868" s="382" t="s">
        <v>256</v>
      </c>
      <c r="B868" s="426" t="s">
        <v>188</v>
      </c>
      <c r="C868" s="427">
        <v>98.971299999999999</v>
      </c>
      <c r="D868" s="427">
        <v>8.5</v>
      </c>
      <c r="E868" s="427" t="s">
        <v>453</v>
      </c>
      <c r="F868" s="427">
        <v>9.5</v>
      </c>
      <c r="G868" s="427">
        <v>9.8438279104003001</v>
      </c>
      <c r="H868" s="426" t="s">
        <v>196</v>
      </c>
      <c r="I868" s="428">
        <v>35650</v>
      </c>
      <c r="J868" s="428">
        <v>35650</v>
      </c>
      <c r="K868" s="428">
        <v>35283.269999999997</v>
      </c>
      <c r="L868" s="383">
        <v>1</v>
      </c>
    </row>
    <row r="869" spans="1:12" s="381" customFormat="1" ht="15" x14ac:dyDescent="0.25">
      <c r="A869" s="382" t="s">
        <v>256</v>
      </c>
      <c r="B869" s="426" t="s">
        <v>188</v>
      </c>
      <c r="C869" s="427">
        <v>99.481399999999994</v>
      </c>
      <c r="D869" s="427">
        <v>8.5</v>
      </c>
      <c r="E869" s="427" t="s">
        <v>453</v>
      </c>
      <c r="F869" s="427">
        <v>9</v>
      </c>
      <c r="G869" s="427">
        <v>9.3083318789062002</v>
      </c>
      <c r="H869" s="426" t="s">
        <v>196</v>
      </c>
      <c r="I869" s="428">
        <v>95724</v>
      </c>
      <c r="J869" s="428">
        <v>95724</v>
      </c>
      <c r="K869" s="428">
        <v>95227.61</v>
      </c>
      <c r="L869" s="383">
        <v>1</v>
      </c>
    </row>
    <row r="870" spans="1:12" s="381" customFormat="1" ht="15" x14ac:dyDescent="0.25">
      <c r="A870" s="382" t="s">
        <v>363</v>
      </c>
      <c r="B870" s="426" t="s">
        <v>188</v>
      </c>
      <c r="C870" s="427">
        <v>93.240499999999997</v>
      </c>
      <c r="D870" s="427">
        <v>10.75</v>
      </c>
      <c r="E870" s="427" t="s">
        <v>888</v>
      </c>
      <c r="F870" s="427">
        <v>15</v>
      </c>
      <c r="G870" s="427">
        <v>15.8650415039062</v>
      </c>
      <c r="H870" s="426" t="s">
        <v>196</v>
      </c>
      <c r="I870" s="428">
        <v>41250</v>
      </c>
      <c r="J870" s="428">
        <v>41250</v>
      </c>
      <c r="K870" s="428">
        <v>38461.69</v>
      </c>
      <c r="L870" s="383">
        <v>1</v>
      </c>
    </row>
    <row r="871" spans="1:12" s="381" customFormat="1" ht="15" x14ac:dyDescent="0.25">
      <c r="A871" s="382" t="s">
        <v>363</v>
      </c>
      <c r="B871" s="426" t="s">
        <v>188</v>
      </c>
      <c r="C871" s="427">
        <v>94.049899999999994</v>
      </c>
      <c r="D871" s="427">
        <v>10.75</v>
      </c>
      <c r="E871" s="427" t="s">
        <v>780</v>
      </c>
      <c r="F871" s="427">
        <v>15</v>
      </c>
      <c r="G871" s="427">
        <v>15.8650415039062</v>
      </c>
      <c r="H871" s="426" t="s">
        <v>196</v>
      </c>
      <c r="I871" s="428">
        <v>41250</v>
      </c>
      <c r="J871" s="428">
        <v>41250</v>
      </c>
      <c r="K871" s="428">
        <v>38795.589999999997</v>
      </c>
      <c r="L871" s="383">
        <v>1</v>
      </c>
    </row>
    <row r="872" spans="1:12" s="381" customFormat="1" ht="15" x14ac:dyDescent="0.25">
      <c r="A872" s="382" t="s">
        <v>363</v>
      </c>
      <c r="B872" s="426" t="s">
        <v>188</v>
      </c>
      <c r="C872" s="427">
        <v>94.224400000000003</v>
      </c>
      <c r="D872" s="427">
        <v>10.5</v>
      </c>
      <c r="E872" s="427" t="s">
        <v>889</v>
      </c>
      <c r="F872" s="427">
        <v>15</v>
      </c>
      <c r="G872" s="427">
        <v>15.8650415039062</v>
      </c>
      <c r="H872" s="426" t="s">
        <v>196</v>
      </c>
      <c r="I872" s="428">
        <v>6353</v>
      </c>
      <c r="J872" s="428">
        <v>6353</v>
      </c>
      <c r="K872" s="428">
        <v>5986.07</v>
      </c>
      <c r="L872" s="383">
        <v>1</v>
      </c>
    </row>
    <row r="873" spans="1:12" s="381" customFormat="1" ht="15" x14ac:dyDescent="0.25">
      <c r="A873" s="382" t="s">
        <v>363</v>
      </c>
      <c r="B873" s="426" t="s">
        <v>188</v>
      </c>
      <c r="C873" s="427">
        <v>99.991100000000003</v>
      </c>
      <c r="D873" s="427">
        <v>10.75</v>
      </c>
      <c r="E873" s="427" t="s">
        <v>870</v>
      </c>
      <c r="F873" s="427">
        <v>10.75</v>
      </c>
      <c r="G873" s="427">
        <v>11.191175897232</v>
      </c>
      <c r="H873" s="426" t="s">
        <v>196</v>
      </c>
      <c r="I873" s="428">
        <v>30000</v>
      </c>
      <c r="J873" s="428">
        <v>30000</v>
      </c>
      <c r="K873" s="428">
        <v>29997.34</v>
      </c>
      <c r="L873" s="383">
        <v>1</v>
      </c>
    </row>
    <row r="874" spans="1:12" s="381" customFormat="1" ht="15" x14ac:dyDescent="0.25">
      <c r="A874" s="382" t="s">
        <v>363</v>
      </c>
      <c r="B874" s="426" t="s">
        <v>188</v>
      </c>
      <c r="C874" s="427">
        <v>99.991200000000006</v>
      </c>
      <c r="D874" s="427">
        <v>10.75</v>
      </c>
      <c r="E874" s="427" t="s">
        <v>871</v>
      </c>
      <c r="F874" s="427">
        <v>10.75</v>
      </c>
      <c r="G874" s="427">
        <v>11.191175897232</v>
      </c>
      <c r="H874" s="426" t="s">
        <v>196</v>
      </c>
      <c r="I874" s="428">
        <v>11250</v>
      </c>
      <c r="J874" s="428">
        <v>11250</v>
      </c>
      <c r="K874" s="428">
        <v>11249.01</v>
      </c>
      <c r="L874" s="383">
        <v>1</v>
      </c>
    </row>
    <row r="875" spans="1:12" s="381" customFormat="1" ht="15" x14ac:dyDescent="0.25">
      <c r="A875" s="382" t="s">
        <v>363</v>
      </c>
      <c r="B875" s="426" t="s">
        <v>188</v>
      </c>
      <c r="C875" s="427">
        <v>99.991500000000002</v>
      </c>
      <c r="D875" s="427">
        <v>10.75</v>
      </c>
      <c r="E875" s="427" t="s">
        <v>547</v>
      </c>
      <c r="F875" s="427">
        <v>10.75</v>
      </c>
      <c r="G875" s="427">
        <v>11.191175897232</v>
      </c>
      <c r="H875" s="426" t="s">
        <v>196</v>
      </c>
      <c r="I875" s="428">
        <v>41250</v>
      </c>
      <c r="J875" s="428">
        <v>41250</v>
      </c>
      <c r="K875" s="428">
        <v>41246.51</v>
      </c>
      <c r="L875" s="383">
        <v>1</v>
      </c>
    </row>
    <row r="876" spans="1:12" s="381" customFormat="1" ht="15" x14ac:dyDescent="0.25">
      <c r="A876" s="382" t="s">
        <v>363</v>
      </c>
      <c r="B876" s="426" t="s">
        <v>188</v>
      </c>
      <c r="C876" s="427">
        <v>99.991500000000002</v>
      </c>
      <c r="D876" s="427">
        <v>10.75</v>
      </c>
      <c r="E876" s="427" t="s">
        <v>890</v>
      </c>
      <c r="F876" s="427">
        <v>10.75</v>
      </c>
      <c r="G876" s="427">
        <v>11.191175897232</v>
      </c>
      <c r="H876" s="426" t="s">
        <v>196</v>
      </c>
      <c r="I876" s="428">
        <v>41250</v>
      </c>
      <c r="J876" s="428">
        <v>41250</v>
      </c>
      <c r="K876" s="428">
        <v>41246.51</v>
      </c>
      <c r="L876" s="383">
        <v>1</v>
      </c>
    </row>
    <row r="877" spans="1:12" s="381" customFormat="1" ht="15" x14ac:dyDescent="0.25">
      <c r="A877" s="382" t="s">
        <v>363</v>
      </c>
      <c r="B877" s="426" t="s">
        <v>188</v>
      </c>
      <c r="C877" s="427">
        <v>99.991500000000002</v>
      </c>
      <c r="D877" s="427">
        <v>10.75</v>
      </c>
      <c r="E877" s="427" t="s">
        <v>440</v>
      </c>
      <c r="F877" s="427">
        <v>10.75</v>
      </c>
      <c r="G877" s="427">
        <v>11.191175897232</v>
      </c>
      <c r="H877" s="426" t="s">
        <v>196</v>
      </c>
      <c r="I877" s="428">
        <v>41250</v>
      </c>
      <c r="J877" s="428">
        <v>41250</v>
      </c>
      <c r="K877" s="428">
        <v>41246.51</v>
      </c>
      <c r="L877" s="383">
        <v>1</v>
      </c>
    </row>
    <row r="878" spans="1:12" s="381" customFormat="1" ht="15" x14ac:dyDescent="0.25">
      <c r="A878" s="382" t="s">
        <v>363</v>
      </c>
      <c r="B878" s="426" t="s">
        <v>188</v>
      </c>
      <c r="C878" s="427">
        <v>99.995500000000007</v>
      </c>
      <c r="D878" s="427">
        <v>10.5</v>
      </c>
      <c r="E878" s="427" t="s">
        <v>891</v>
      </c>
      <c r="F878" s="427">
        <v>10.5</v>
      </c>
      <c r="G878" s="427">
        <v>10.920720136962901</v>
      </c>
      <c r="H878" s="426" t="s">
        <v>196</v>
      </c>
      <c r="I878" s="428">
        <v>50000</v>
      </c>
      <c r="J878" s="428">
        <v>50000</v>
      </c>
      <c r="K878" s="428">
        <v>49997.77</v>
      </c>
      <c r="L878" s="383">
        <v>2</v>
      </c>
    </row>
    <row r="879" spans="1:12" s="381" customFormat="1" ht="15" x14ac:dyDescent="0.25">
      <c r="A879" s="382" t="s">
        <v>363</v>
      </c>
      <c r="B879" s="426" t="s">
        <v>188</v>
      </c>
      <c r="C879" s="427">
        <v>99.995800000000003</v>
      </c>
      <c r="D879" s="427">
        <v>10.5</v>
      </c>
      <c r="E879" s="427" t="s">
        <v>530</v>
      </c>
      <c r="F879" s="427">
        <v>10.5</v>
      </c>
      <c r="G879" s="427">
        <v>10.920720136962901</v>
      </c>
      <c r="H879" s="426" t="s">
        <v>196</v>
      </c>
      <c r="I879" s="428">
        <v>6900</v>
      </c>
      <c r="J879" s="428">
        <v>6900</v>
      </c>
      <c r="K879" s="428">
        <v>6899.71</v>
      </c>
      <c r="L879" s="383">
        <v>1</v>
      </c>
    </row>
    <row r="880" spans="1:12" s="381" customFormat="1" ht="15" x14ac:dyDescent="0.25">
      <c r="A880" s="382" t="s">
        <v>363</v>
      </c>
      <c r="B880" s="426" t="s">
        <v>188</v>
      </c>
      <c r="C880" s="427">
        <v>99.996399999999994</v>
      </c>
      <c r="D880" s="427">
        <v>10.5</v>
      </c>
      <c r="E880" s="427" t="s">
        <v>892</v>
      </c>
      <c r="F880" s="427">
        <v>10.5</v>
      </c>
      <c r="G880" s="427">
        <v>10.920720136962901</v>
      </c>
      <c r="H880" s="426" t="s">
        <v>196</v>
      </c>
      <c r="I880" s="428">
        <v>50000</v>
      </c>
      <c r="J880" s="428">
        <v>50000</v>
      </c>
      <c r="K880" s="428">
        <v>49998.18</v>
      </c>
      <c r="L880" s="383">
        <v>1</v>
      </c>
    </row>
    <row r="881" spans="1:12" s="381" customFormat="1" ht="15" x14ac:dyDescent="0.25">
      <c r="A881" s="382" t="s">
        <v>363</v>
      </c>
      <c r="B881" s="426" t="s">
        <v>188</v>
      </c>
      <c r="C881" s="427">
        <v>99.996399999999994</v>
      </c>
      <c r="D881" s="427">
        <v>10.5</v>
      </c>
      <c r="E881" s="427" t="s">
        <v>230</v>
      </c>
      <c r="F881" s="427">
        <v>10.5</v>
      </c>
      <c r="G881" s="427">
        <v>10.920720136962901</v>
      </c>
      <c r="H881" s="426" t="s">
        <v>196</v>
      </c>
      <c r="I881" s="428">
        <v>10000</v>
      </c>
      <c r="J881" s="428">
        <v>10000</v>
      </c>
      <c r="K881" s="428">
        <v>9999.64</v>
      </c>
      <c r="L881" s="383">
        <v>1</v>
      </c>
    </row>
    <row r="882" spans="1:12" s="381" customFormat="1" ht="15" x14ac:dyDescent="0.25">
      <c r="A882" s="382" t="s">
        <v>363</v>
      </c>
      <c r="B882" s="426" t="s">
        <v>188</v>
      </c>
      <c r="C882" s="427">
        <v>99.998199999999997</v>
      </c>
      <c r="D882" s="427">
        <v>10.5</v>
      </c>
      <c r="E882" s="427" t="s">
        <v>716</v>
      </c>
      <c r="F882" s="427">
        <v>10.5</v>
      </c>
      <c r="G882" s="427">
        <v>10.920720136962901</v>
      </c>
      <c r="H882" s="426" t="s">
        <v>196</v>
      </c>
      <c r="I882" s="428">
        <v>15000</v>
      </c>
      <c r="J882" s="428">
        <v>15000</v>
      </c>
      <c r="K882" s="428">
        <v>14999.73</v>
      </c>
      <c r="L882" s="383">
        <v>1</v>
      </c>
    </row>
    <row r="883" spans="1:12" s="381" customFormat="1" ht="15" x14ac:dyDescent="0.25">
      <c r="A883" s="382" t="s">
        <v>363</v>
      </c>
      <c r="B883" s="426" t="s">
        <v>188</v>
      </c>
      <c r="C883" s="427">
        <v>99.998599999999996</v>
      </c>
      <c r="D883" s="427">
        <v>10.5</v>
      </c>
      <c r="E883" s="427" t="s">
        <v>240</v>
      </c>
      <c r="F883" s="427">
        <v>10.5</v>
      </c>
      <c r="G883" s="427">
        <v>10.920720136962901</v>
      </c>
      <c r="H883" s="426" t="s">
        <v>196</v>
      </c>
      <c r="I883" s="428">
        <v>12000</v>
      </c>
      <c r="J883" s="428">
        <v>12000</v>
      </c>
      <c r="K883" s="428">
        <v>11999.83</v>
      </c>
      <c r="L883" s="383">
        <v>1</v>
      </c>
    </row>
    <row r="884" spans="1:12" s="381" customFormat="1" ht="15" x14ac:dyDescent="0.25">
      <c r="A884" s="382" t="s">
        <v>363</v>
      </c>
      <c r="B884" s="426" t="s">
        <v>188</v>
      </c>
      <c r="C884" s="427">
        <v>100</v>
      </c>
      <c r="D884" s="427">
        <v>10.5</v>
      </c>
      <c r="E884" s="427" t="s">
        <v>200</v>
      </c>
      <c r="F884" s="427">
        <v>10.5</v>
      </c>
      <c r="G884" s="427">
        <v>10.920720136962901</v>
      </c>
      <c r="H884" s="426" t="s">
        <v>196</v>
      </c>
      <c r="I884" s="428">
        <v>50000</v>
      </c>
      <c r="J884" s="428">
        <v>50000</v>
      </c>
      <c r="K884" s="428">
        <v>50000</v>
      </c>
      <c r="L884" s="383">
        <v>2</v>
      </c>
    </row>
    <row r="885" spans="1:12" s="381" customFormat="1" ht="15" x14ac:dyDescent="0.25">
      <c r="A885" s="382" t="s">
        <v>298</v>
      </c>
      <c r="B885" s="426" t="s">
        <v>188</v>
      </c>
      <c r="C885" s="427">
        <v>99.98</v>
      </c>
      <c r="D885" s="427">
        <v>9</v>
      </c>
      <c r="E885" s="427" t="s">
        <v>893</v>
      </c>
      <c r="F885" s="427">
        <v>9.0051695126041</v>
      </c>
      <c r="G885" s="427">
        <v>9.3138583484681003</v>
      </c>
      <c r="H885" s="426" t="s">
        <v>196</v>
      </c>
      <c r="I885" s="428">
        <v>200000</v>
      </c>
      <c r="J885" s="428">
        <v>200000</v>
      </c>
      <c r="K885" s="428">
        <v>199960</v>
      </c>
      <c r="L885" s="383">
        <v>1</v>
      </c>
    </row>
    <row r="886" spans="1:12" s="381" customFormat="1" ht="15" x14ac:dyDescent="0.25">
      <c r="A886" s="382" t="s">
        <v>298</v>
      </c>
      <c r="B886" s="426" t="s">
        <v>188</v>
      </c>
      <c r="C886" s="427">
        <v>99.98</v>
      </c>
      <c r="D886" s="427">
        <v>9</v>
      </c>
      <c r="E886" s="427" t="s">
        <v>894</v>
      </c>
      <c r="F886" s="427">
        <v>9.0048407551586997</v>
      </c>
      <c r="G886" s="427">
        <v>9.3135068839471007</v>
      </c>
      <c r="H886" s="426" t="s">
        <v>196</v>
      </c>
      <c r="I886" s="428">
        <v>200000</v>
      </c>
      <c r="J886" s="428">
        <v>200000</v>
      </c>
      <c r="K886" s="428">
        <v>199960</v>
      </c>
      <c r="L886" s="383">
        <v>1</v>
      </c>
    </row>
    <row r="887" spans="1:12" s="381" customFormat="1" ht="15" x14ac:dyDescent="0.25">
      <c r="A887" s="382" t="s">
        <v>298</v>
      </c>
      <c r="B887" s="426" t="s">
        <v>188</v>
      </c>
      <c r="C887" s="427">
        <v>99.98</v>
      </c>
      <c r="D887" s="427">
        <v>9</v>
      </c>
      <c r="E887" s="427" t="s">
        <v>895</v>
      </c>
      <c r="F887" s="427">
        <v>9.0045573089602993</v>
      </c>
      <c r="G887" s="427">
        <v>9.3132038609736991</v>
      </c>
      <c r="H887" s="426" t="s">
        <v>196</v>
      </c>
      <c r="I887" s="428">
        <v>200000</v>
      </c>
      <c r="J887" s="428">
        <v>200000</v>
      </c>
      <c r="K887" s="428">
        <v>199960</v>
      </c>
      <c r="L887" s="383">
        <v>1</v>
      </c>
    </row>
    <row r="888" spans="1:12" s="381" customFormat="1" ht="15" x14ac:dyDescent="0.25">
      <c r="A888" s="382" t="s">
        <v>298</v>
      </c>
      <c r="B888" s="426" t="s">
        <v>188</v>
      </c>
      <c r="C888" s="427">
        <v>99.98</v>
      </c>
      <c r="D888" s="427">
        <v>9</v>
      </c>
      <c r="E888" s="427" t="s">
        <v>896</v>
      </c>
      <c r="F888" s="427">
        <v>9.0043104675277004</v>
      </c>
      <c r="G888" s="427">
        <v>9.3129399714601995</v>
      </c>
      <c r="H888" s="426" t="s">
        <v>196</v>
      </c>
      <c r="I888" s="428">
        <v>200000</v>
      </c>
      <c r="J888" s="428">
        <v>200000</v>
      </c>
      <c r="K888" s="428">
        <v>199960</v>
      </c>
      <c r="L888" s="383">
        <v>1</v>
      </c>
    </row>
    <row r="889" spans="1:12" s="381" customFormat="1" ht="15" x14ac:dyDescent="0.25">
      <c r="A889" s="382" t="s">
        <v>298</v>
      </c>
      <c r="B889" s="426" t="s">
        <v>188</v>
      </c>
      <c r="C889" s="427">
        <v>99.98</v>
      </c>
      <c r="D889" s="427">
        <v>9</v>
      </c>
      <c r="E889" s="427" t="s">
        <v>897</v>
      </c>
      <c r="F889" s="427">
        <v>9.0035771648135992</v>
      </c>
      <c r="G889" s="427">
        <v>9.3121560260791991</v>
      </c>
      <c r="H889" s="426" t="s">
        <v>196</v>
      </c>
      <c r="I889" s="428">
        <v>200000</v>
      </c>
      <c r="J889" s="428">
        <v>200000</v>
      </c>
      <c r="K889" s="428">
        <v>199960</v>
      </c>
      <c r="L889" s="383">
        <v>1</v>
      </c>
    </row>
    <row r="890" spans="1:12" s="381" customFormat="1" ht="15" x14ac:dyDescent="0.25">
      <c r="A890" s="382" t="s">
        <v>277</v>
      </c>
      <c r="B890" s="426" t="s">
        <v>188</v>
      </c>
      <c r="C890" s="427">
        <v>95.039100000000005</v>
      </c>
      <c r="D890" s="427">
        <v>9</v>
      </c>
      <c r="E890" s="427" t="s">
        <v>377</v>
      </c>
      <c r="F890" s="427">
        <v>10.5</v>
      </c>
      <c r="G890" s="427">
        <v>10.920720136962901</v>
      </c>
      <c r="H890" s="426" t="s">
        <v>196</v>
      </c>
      <c r="I890" s="428">
        <v>110100</v>
      </c>
      <c r="J890" s="428">
        <v>110100</v>
      </c>
      <c r="K890" s="428">
        <v>104638.08</v>
      </c>
      <c r="L890" s="383">
        <v>1</v>
      </c>
    </row>
    <row r="891" spans="1:12" s="381" customFormat="1" ht="15" x14ac:dyDescent="0.25">
      <c r="A891" s="382" t="s">
        <v>277</v>
      </c>
      <c r="B891" s="426" t="s">
        <v>188</v>
      </c>
      <c r="C891" s="427">
        <v>99.553299999999993</v>
      </c>
      <c r="D891" s="427">
        <v>9</v>
      </c>
      <c r="E891" s="427" t="s">
        <v>898</v>
      </c>
      <c r="F891" s="427">
        <v>9.5</v>
      </c>
      <c r="G891" s="427">
        <v>9.8438279104003001</v>
      </c>
      <c r="H891" s="426" t="s">
        <v>196</v>
      </c>
      <c r="I891" s="428">
        <v>120547.6</v>
      </c>
      <c r="J891" s="428">
        <v>120547.6</v>
      </c>
      <c r="K891" s="428">
        <v>120009.07</v>
      </c>
      <c r="L891" s="383">
        <v>1</v>
      </c>
    </row>
    <row r="892" spans="1:12" s="381" customFormat="1" ht="15" x14ac:dyDescent="0.25">
      <c r="A892" s="382" t="s">
        <v>277</v>
      </c>
      <c r="B892" s="426" t="s">
        <v>188</v>
      </c>
      <c r="C892" s="427">
        <v>99.6678</v>
      </c>
      <c r="D892" s="427">
        <v>9</v>
      </c>
      <c r="E892" s="427" t="s">
        <v>899</v>
      </c>
      <c r="F892" s="427">
        <v>9.5</v>
      </c>
      <c r="G892" s="427">
        <v>9.8438279104003001</v>
      </c>
      <c r="H892" s="426" t="s">
        <v>196</v>
      </c>
      <c r="I892" s="428">
        <v>100000</v>
      </c>
      <c r="J892" s="428">
        <v>100000</v>
      </c>
      <c r="K892" s="428">
        <v>99667.78</v>
      </c>
      <c r="L892" s="383">
        <v>1</v>
      </c>
    </row>
    <row r="893" spans="1:12" s="381" customFormat="1" ht="15" x14ac:dyDescent="0.25">
      <c r="A893" s="382" t="s">
        <v>900</v>
      </c>
      <c r="B893" s="426" t="s">
        <v>188</v>
      </c>
      <c r="C893" s="427">
        <v>90.324600000000004</v>
      </c>
      <c r="D893" s="427">
        <v>9</v>
      </c>
      <c r="E893" s="427" t="s">
        <v>329</v>
      </c>
      <c r="F893" s="427">
        <v>11</v>
      </c>
      <c r="G893" s="427">
        <v>11.4621259414062</v>
      </c>
      <c r="H893" s="426" t="s">
        <v>196</v>
      </c>
      <c r="I893" s="428">
        <v>18050</v>
      </c>
      <c r="J893" s="428">
        <v>18050</v>
      </c>
      <c r="K893" s="428">
        <v>16303.59</v>
      </c>
      <c r="L893" s="383">
        <v>1</v>
      </c>
    </row>
    <row r="894" spans="1:12" s="381" customFormat="1" ht="15" x14ac:dyDescent="0.25">
      <c r="A894" s="382" t="s">
        <v>900</v>
      </c>
      <c r="B894" s="426" t="s">
        <v>188</v>
      </c>
      <c r="C894" s="427">
        <v>90.558499999999995</v>
      </c>
      <c r="D894" s="427">
        <v>9</v>
      </c>
      <c r="E894" s="427" t="s">
        <v>901</v>
      </c>
      <c r="F894" s="427">
        <v>11</v>
      </c>
      <c r="G894" s="427">
        <v>11.4621259414062</v>
      </c>
      <c r="H894" s="426" t="s">
        <v>196</v>
      </c>
      <c r="I894" s="428">
        <v>17850</v>
      </c>
      <c r="J894" s="428">
        <v>17850</v>
      </c>
      <c r="K894" s="428">
        <v>16164.69</v>
      </c>
      <c r="L894" s="383">
        <v>1</v>
      </c>
    </row>
    <row r="895" spans="1:12" s="381" customFormat="1" ht="15" x14ac:dyDescent="0.25">
      <c r="A895" s="382" t="s">
        <v>900</v>
      </c>
      <c r="B895" s="426" t="s">
        <v>188</v>
      </c>
      <c r="C895" s="427">
        <v>90.798900000000003</v>
      </c>
      <c r="D895" s="427">
        <v>9</v>
      </c>
      <c r="E895" s="427" t="s">
        <v>902</v>
      </c>
      <c r="F895" s="427">
        <v>11</v>
      </c>
      <c r="G895" s="427">
        <v>11.4621259414062</v>
      </c>
      <c r="H895" s="426" t="s">
        <v>196</v>
      </c>
      <c r="I895" s="428">
        <v>17850</v>
      </c>
      <c r="J895" s="428">
        <v>17850</v>
      </c>
      <c r="K895" s="428">
        <v>16207.6</v>
      </c>
      <c r="L895" s="383">
        <v>1</v>
      </c>
    </row>
    <row r="896" spans="1:12" s="381" customFormat="1" ht="15" x14ac:dyDescent="0.25">
      <c r="A896" s="382" t="s">
        <v>900</v>
      </c>
      <c r="B896" s="426" t="s">
        <v>188</v>
      </c>
      <c r="C896" s="427">
        <v>91.0458</v>
      </c>
      <c r="D896" s="427">
        <v>9</v>
      </c>
      <c r="E896" s="427" t="s">
        <v>501</v>
      </c>
      <c r="F896" s="427">
        <v>11</v>
      </c>
      <c r="G896" s="427">
        <v>11.4621259414062</v>
      </c>
      <c r="H896" s="426" t="s">
        <v>196</v>
      </c>
      <c r="I896" s="428">
        <v>17850</v>
      </c>
      <c r="J896" s="428">
        <v>17850</v>
      </c>
      <c r="K896" s="428">
        <v>16251.68</v>
      </c>
      <c r="L896" s="383">
        <v>1</v>
      </c>
    </row>
    <row r="897" spans="1:12" s="381" customFormat="1" ht="15" x14ac:dyDescent="0.25">
      <c r="A897" s="382" t="s">
        <v>900</v>
      </c>
      <c r="B897" s="426" t="s">
        <v>188</v>
      </c>
      <c r="C897" s="427">
        <v>91.299599999999998</v>
      </c>
      <c r="D897" s="427">
        <v>9</v>
      </c>
      <c r="E897" s="427" t="s">
        <v>356</v>
      </c>
      <c r="F897" s="427">
        <v>11</v>
      </c>
      <c r="G897" s="427">
        <v>11.4621259414062</v>
      </c>
      <c r="H897" s="426" t="s">
        <v>196</v>
      </c>
      <c r="I897" s="428">
        <v>17850</v>
      </c>
      <c r="J897" s="428">
        <v>17850</v>
      </c>
      <c r="K897" s="428">
        <v>16296.98</v>
      </c>
      <c r="L897" s="383">
        <v>1</v>
      </c>
    </row>
    <row r="898" spans="1:12" s="381" customFormat="1" ht="15" x14ac:dyDescent="0.25">
      <c r="A898" s="382" t="s">
        <v>900</v>
      </c>
      <c r="B898" s="426" t="s">
        <v>188</v>
      </c>
      <c r="C898" s="427">
        <v>91.560299999999998</v>
      </c>
      <c r="D898" s="427">
        <v>9</v>
      </c>
      <c r="E898" s="427" t="s">
        <v>385</v>
      </c>
      <c r="F898" s="427">
        <v>11</v>
      </c>
      <c r="G898" s="427">
        <v>11.4621259414062</v>
      </c>
      <c r="H898" s="426" t="s">
        <v>196</v>
      </c>
      <c r="I898" s="428">
        <v>17850</v>
      </c>
      <c r="J898" s="428">
        <v>17850</v>
      </c>
      <c r="K898" s="428">
        <v>16343.52</v>
      </c>
      <c r="L898" s="383">
        <v>1</v>
      </c>
    </row>
    <row r="899" spans="1:12" s="381" customFormat="1" ht="15" x14ac:dyDescent="0.25">
      <c r="A899" s="382" t="s">
        <v>900</v>
      </c>
      <c r="B899" s="426" t="s">
        <v>188</v>
      </c>
      <c r="C899" s="427">
        <v>91.828299999999999</v>
      </c>
      <c r="D899" s="427">
        <v>9</v>
      </c>
      <c r="E899" s="427" t="s">
        <v>903</v>
      </c>
      <c r="F899" s="427">
        <v>11</v>
      </c>
      <c r="G899" s="427">
        <v>11.4621259414062</v>
      </c>
      <c r="H899" s="426" t="s">
        <v>196</v>
      </c>
      <c r="I899" s="428">
        <v>17850</v>
      </c>
      <c r="J899" s="428">
        <v>17850</v>
      </c>
      <c r="K899" s="428">
        <v>16391.34</v>
      </c>
      <c r="L899" s="383">
        <v>1</v>
      </c>
    </row>
    <row r="900" spans="1:12" s="381" customFormat="1" ht="15" x14ac:dyDescent="0.25">
      <c r="A900" s="382" t="s">
        <v>900</v>
      </c>
      <c r="B900" s="426" t="s">
        <v>188</v>
      </c>
      <c r="C900" s="427">
        <v>92.103499999999997</v>
      </c>
      <c r="D900" s="427">
        <v>9</v>
      </c>
      <c r="E900" s="427" t="s">
        <v>502</v>
      </c>
      <c r="F900" s="427">
        <v>11</v>
      </c>
      <c r="G900" s="427">
        <v>11.4621259414062</v>
      </c>
      <c r="H900" s="426" t="s">
        <v>196</v>
      </c>
      <c r="I900" s="428">
        <v>17850</v>
      </c>
      <c r="J900" s="428">
        <v>17850</v>
      </c>
      <c r="K900" s="428">
        <v>16440.48</v>
      </c>
      <c r="L900" s="383">
        <v>1</v>
      </c>
    </row>
    <row r="901" spans="1:12" s="381" customFormat="1" ht="15" x14ac:dyDescent="0.25">
      <c r="A901" s="382" t="s">
        <v>900</v>
      </c>
      <c r="B901" s="426" t="s">
        <v>188</v>
      </c>
      <c r="C901" s="427">
        <v>92.386399999999995</v>
      </c>
      <c r="D901" s="427">
        <v>9</v>
      </c>
      <c r="E901" s="427" t="s">
        <v>279</v>
      </c>
      <c r="F901" s="427">
        <v>11</v>
      </c>
      <c r="G901" s="427">
        <v>11.4621259414062</v>
      </c>
      <c r="H901" s="426" t="s">
        <v>196</v>
      </c>
      <c r="I901" s="428">
        <v>117850</v>
      </c>
      <c r="J901" s="428">
        <v>117850</v>
      </c>
      <c r="K901" s="428">
        <v>108877.34</v>
      </c>
      <c r="L901" s="383">
        <v>2</v>
      </c>
    </row>
    <row r="902" spans="1:12" s="381" customFormat="1" ht="15" x14ac:dyDescent="0.25">
      <c r="A902" s="382" t="s">
        <v>900</v>
      </c>
      <c r="B902" s="426" t="s">
        <v>188</v>
      </c>
      <c r="C902" s="427">
        <v>92.677000000000007</v>
      </c>
      <c r="D902" s="427">
        <v>9</v>
      </c>
      <c r="E902" s="427" t="s">
        <v>503</v>
      </c>
      <c r="F902" s="427">
        <v>11</v>
      </c>
      <c r="G902" s="427">
        <v>11.4621259414062</v>
      </c>
      <c r="H902" s="426" t="s">
        <v>196</v>
      </c>
      <c r="I902" s="428">
        <v>117850</v>
      </c>
      <c r="J902" s="428">
        <v>117850</v>
      </c>
      <c r="K902" s="428">
        <v>109219.84</v>
      </c>
      <c r="L902" s="383">
        <v>2</v>
      </c>
    </row>
    <row r="903" spans="1:12" s="381" customFormat="1" ht="15" x14ac:dyDescent="0.25">
      <c r="A903" s="382" t="s">
        <v>900</v>
      </c>
      <c r="B903" s="426" t="s">
        <v>188</v>
      </c>
      <c r="C903" s="427">
        <v>92.9756</v>
      </c>
      <c r="D903" s="427">
        <v>9</v>
      </c>
      <c r="E903" s="427" t="s">
        <v>904</v>
      </c>
      <c r="F903" s="427">
        <v>11</v>
      </c>
      <c r="G903" s="427">
        <v>11.4621259414062</v>
      </c>
      <c r="H903" s="426" t="s">
        <v>196</v>
      </c>
      <c r="I903" s="428">
        <v>117850</v>
      </c>
      <c r="J903" s="428">
        <v>117850</v>
      </c>
      <c r="K903" s="428">
        <v>109571.77</v>
      </c>
      <c r="L903" s="383">
        <v>2</v>
      </c>
    </row>
    <row r="904" spans="1:12" s="381" customFormat="1" ht="15" x14ac:dyDescent="0.25">
      <c r="A904" s="382" t="s">
        <v>900</v>
      </c>
      <c r="B904" s="426" t="s">
        <v>188</v>
      </c>
      <c r="C904" s="427">
        <v>93.282399999999996</v>
      </c>
      <c r="D904" s="427">
        <v>9</v>
      </c>
      <c r="E904" s="427" t="s">
        <v>411</v>
      </c>
      <c r="F904" s="427">
        <v>11</v>
      </c>
      <c r="G904" s="427">
        <v>11.4621259414062</v>
      </c>
      <c r="H904" s="426" t="s">
        <v>196</v>
      </c>
      <c r="I904" s="428">
        <v>117850</v>
      </c>
      <c r="J904" s="428">
        <v>117850</v>
      </c>
      <c r="K904" s="428">
        <v>109933.37</v>
      </c>
      <c r="L904" s="383">
        <v>2</v>
      </c>
    </row>
    <row r="905" spans="1:12" s="381" customFormat="1" ht="15" x14ac:dyDescent="0.25">
      <c r="A905" s="382" t="s">
        <v>900</v>
      </c>
      <c r="B905" s="426" t="s">
        <v>188</v>
      </c>
      <c r="C905" s="427">
        <v>93.597700000000003</v>
      </c>
      <c r="D905" s="427">
        <v>9</v>
      </c>
      <c r="E905" s="427" t="s">
        <v>332</v>
      </c>
      <c r="F905" s="427">
        <v>11</v>
      </c>
      <c r="G905" s="427">
        <v>11.4621259414062</v>
      </c>
      <c r="H905" s="426" t="s">
        <v>196</v>
      </c>
      <c r="I905" s="428">
        <v>117850</v>
      </c>
      <c r="J905" s="428">
        <v>117850</v>
      </c>
      <c r="K905" s="428">
        <v>110304.9</v>
      </c>
      <c r="L905" s="383">
        <v>2</v>
      </c>
    </row>
    <row r="906" spans="1:12" s="381" customFormat="1" ht="15" x14ac:dyDescent="0.25">
      <c r="A906" s="382" t="s">
        <v>900</v>
      </c>
      <c r="B906" s="426" t="s">
        <v>188</v>
      </c>
      <c r="C906" s="427">
        <v>93.921700000000001</v>
      </c>
      <c r="D906" s="427">
        <v>9</v>
      </c>
      <c r="E906" s="427" t="s">
        <v>303</v>
      </c>
      <c r="F906" s="427">
        <v>11</v>
      </c>
      <c r="G906" s="427">
        <v>11.4621259414062</v>
      </c>
      <c r="H906" s="426" t="s">
        <v>196</v>
      </c>
      <c r="I906" s="428">
        <v>117850</v>
      </c>
      <c r="J906" s="428">
        <v>117850</v>
      </c>
      <c r="K906" s="428">
        <v>110686.66</v>
      </c>
      <c r="L906" s="383">
        <v>2</v>
      </c>
    </row>
    <row r="907" spans="1:12" s="381" customFormat="1" ht="15" x14ac:dyDescent="0.25">
      <c r="A907" s="382" t="s">
        <v>900</v>
      </c>
      <c r="B907" s="426" t="s">
        <v>188</v>
      </c>
      <c r="C907" s="427">
        <v>94.254499999999993</v>
      </c>
      <c r="D907" s="427">
        <v>9</v>
      </c>
      <c r="E907" s="427" t="s">
        <v>905</v>
      </c>
      <c r="F907" s="427">
        <v>11</v>
      </c>
      <c r="G907" s="427">
        <v>11.4621259414062</v>
      </c>
      <c r="H907" s="426" t="s">
        <v>196</v>
      </c>
      <c r="I907" s="428">
        <v>117850</v>
      </c>
      <c r="J907" s="428">
        <v>117850</v>
      </c>
      <c r="K907" s="428">
        <v>111078.93</v>
      </c>
      <c r="L907" s="383">
        <v>2</v>
      </c>
    </row>
    <row r="908" spans="1:12" s="381" customFormat="1" ht="15" x14ac:dyDescent="0.25">
      <c r="A908" s="382" t="s">
        <v>900</v>
      </c>
      <c r="B908" s="426" t="s">
        <v>188</v>
      </c>
      <c r="C908" s="427">
        <v>94.596500000000006</v>
      </c>
      <c r="D908" s="427">
        <v>9</v>
      </c>
      <c r="E908" s="427" t="s">
        <v>490</v>
      </c>
      <c r="F908" s="427">
        <v>11</v>
      </c>
      <c r="G908" s="427">
        <v>11.4621259414062</v>
      </c>
      <c r="H908" s="426" t="s">
        <v>196</v>
      </c>
      <c r="I908" s="428">
        <v>117850</v>
      </c>
      <c r="J908" s="428">
        <v>117850</v>
      </c>
      <c r="K908" s="428">
        <v>111481.96</v>
      </c>
      <c r="L908" s="383">
        <v>2</v>
      </c>
    </row>
    <row r="909" spans="1:12" s="381" customFormat="1" ht="15" x14ac:dyDescent="0.25">
      <c r="A909" s="382" t="s">
        <v>900</v>
      </c>
      <c r="B909" s="426" t="s">
        <v>188</v>
      </c>
      <c r="C909" s="427">
        <v>94.947900000000004</v>
      </c>
      <c r="D909" s="427">
        <v>9</v>
      </c>
      <c r="E909" s="427" t="s">
        <v>255</v>
      </c>
      <c r="F909" s="427">
        <v>11</v>
      </c>
      <c r="G909" s="427">
        <v>11.4621259414062</v>
      </c>
      <c r="H909" s="426" t="s">
        <v>196</v>
      </c>
      <c r="I909" s="428">
        <v>117850</v>
      </c>
      <c r="J909" s="428">
        <v>117850</v>
      </c>
      <c r="K909" s="428">
        <v>111896.1</v>
      </c>
      <c r="L909" s="383">
        <v>2</v>
      </c>
    </row>
    <row r="910" spans="1:12" s="381" customFormat="1" ht="15" x14ac:dyDescent="0.25">
      <c r="A910" s="382" t="s">
        <v>900</v>
      </c>
      <c r="B910" s="426" t="s">
        <v>188</v>
      </c>
      <c r="C910" s="427">
        <v>95.308999999999997</v>
      </c>
      <c r="D910" s="427">
        <v>9</v>
      </c>
      <c r="E910" s="427" t="s">
        <v>485</v>
      </c>
      <c r="F910" s="427">
        <v>11</v>
      </c>
      <c r="G910" s="427">
        <v>11.4621259414062</v>
      </c>
      <c r="H910" s="426" t="s">
        <v>196</v>
      </c>
      <c r="I910" s="428">
        <v>117850</v>
      </c>
      <c r="J910" s="428">
        <v>117850</v>
      </c>
      <c r="K910" s="428">
        <v>112321.62</v>
      </c>
      <c r="L910" s="383">
        <v>2</v>
      </c>
    </row>
    <row r="911" spans="1:12" s="381" customFormat="1" ht="15" x14ac:dyDescent="0.25">
      <c r="A911" s="382" t="s">
        <v>900</v>
      </c>
      <c r="B911" s="426" t="s">
        <v>188</v>
      </c>
      <c r="C911" s="427">
        <v>95.68</v>
      </c>
      <c r="D911" s="427">
        <v>9</v>
      </c>
      <c r="E911" s="427" t="s">
        <v>476</v>
      </c>
      <c r="F911" s="427">
        <v>11</v>
      </c>
      <c r="G911" s="427">
        <v>11.4621259414062</v>
      </c>
      <c r="H911" s="426" t="s">
        <v>196</v>
      </c>
      <c r="I911" s="428">
        <v>117850</v>
      </c>
      <c r="J911" s="428">
        <v>117850</v>
      </c>
      <c r="K911" s="428">
        <v>112758.83</v>
      </c>
      <c r="L911" s="383">
        <v>2</v>
      </c>
    </row>
    <row r="912" spans="1:12" s="381" customFormat="1" ht="15" x14ac:dyDescent="0.25">
      <c r="A912" s="382" t="s">
        <v>900</v>
      </c>
      <c r="B912" s="426" t="s">
        <v>188</v>
      </c>
      <c r="C912" s="427">
        <v>96.061199999999999</v>
      </c>
      <c r="D912" s="427">
        <v>9</v>
      </c>
      <c r="E912" s="427" t="s">
        <v>486</v>
      </c>
      <c r="F912" s="427">
        <v>11</v>
      </c>
      <c r="G912" s="427">
        <v>11.4621259414062</v>
      </c>
      <c r="H912" s="426" t="s">
        <v>196</v>
      </c>
      <c r="I912" s="428">
        <v>117850</v>
      </c>
      <c r="J912" s="428">
        <v>117850</v>
      </c>
      <c r="K912" s="428">
        <v>113208.08</v>
      </c>
      <c r="L912" s="383">
        <v>2</v>
      </c>
    </row>
    <row r="913" spans="1:12" s="381" customFormat="1" ht="15" x14ac:dyDescent="0.25">
      <c r="A913" s="382" t="s">
        <v>900</v>
      </c>
      <c r="B913" s="426" t="s">
        <v>188</v>
      </c>
      <c r="C913" s="427">
        <v>96.452799999999996</v>
      </c>
      <c r="D913" s="427">
        <v>9</v>
      </c>
      <c r="E913" s="427" t="s">
        <v>493</v>
      </c>
      <c r="F913" s="427">
        <v>11</v>
      </c>
      <c r="G913" s="427">
        <v>11.4621259414062</v>
      </c>
      <c r="H913" s="426" t="s">
        <v>196</v>
      </c>
      <c r="I913" s="428">
        <v>117850</v>
      </c>
      <c r="J913" s="428">
        <v>117850</v>
      </c>
      <c r="K913" s="428">
        <v>113669.67</v>
      </c>
      <c r="L913" s="383">
        <v>2</v>
      </c>
    </row>
    <row r="914" spans="1:12" s="381" customFormat="1" ht="15" x14ac:dyDescent="0.25">
      <c r="A914" s="382" t="s">
        <v>900</v>
      </c>
      <c r="B914" s="426" t="s">
        <v>188</v>
      </c>
      <c r="C914" s="427">
        <v>96.8553</v>
      </c>
      <c r="D914" s="427">
        <v>9</v>
      </c>
      <c r="E914" s="427" t="s">
        <v>906</v>
      </c>
      <c r="F914" s="427">
        <v>11</v>
      </c>
      <c r="G914" s="427">
        <v>11.4621259414062</v>
      </c>
      <c r="H914" s="426" t="s">
        <v>196</v>
      </c>
      <c r="I914" s="428">
        <v>117850</v>
      </c>
      <c r="J914" s="428">
        <v>117850</v>
      </c>
      <c r="K914" s="428">
        <v>114143.97</v>
      </c>
      <c r="L914" s="383">
        <v>2</v>
      </c>
    </row>
    <row r="915" spans="1:12" s="381" customFormat="1" ht="15" x14ac:dyDescent="0.25">
      <c r="A915" s="382" t="s">
        <v>900</v>
      </c>
      <c r="B915" s="426" t="s">
        <v>188</v>
      </c>
      <c r="C915" s="427">
        <v>97.268799999999999</v>
      </c>
      <c r="D915" s="427">
        <v>9</v>
      </c>
      <c r="E915" s="427" t="s">
        <v>740</v>
      </c>
      <c r="F915" s="427">
        <v>11</v>
      </c>
      <c r="G915" s="427">
        <v>11.4621259414062</v>
      </c>
      <c r="H915" s="426" t="s">
        <v>196</v>
      </c>
      <c r="I915" s="428">
        <v>117850</v>
      </c>
      <c r="J915" s="428">
        <v>117850</v>
      </c>
      <c r="K915" s="428">
        <v>114631.3</v>
      </c>
      <c r="L915" s="383">
        <v>2</v>
      </c>
    </row>
    <row r="916" spans="1:12" s="381" customFormat="1" ht="15" x14ac:dyDescent="0.25">
      <c r="A916" s="382" t="s">
        <v>900</v>
      </c>
      <c r="B916" s="426" t="s">
        <v>188</v>
      </c>
      <c r="C916" s="427">
        <v>97.693700000000007</v>
      </c>
      <c r="D916" s="427">
        <v>9</v>
      </c>
      <c r="E916" s="427" t="s">
        <v>496</v>
      </c>
      <c r="F916" s="427">
        <v>11</v>
      </c>
      <c r="G916" s="427">
        <v>11.4621259414062</v>
      </c>
      <c r="H916" s="426" t="s">
        <v>196</v>
      </c>
      <c r="I916" s="428">
        <v>117850</v>
      </c>
      <c r="J916" s="428">
        <v>117850</v>
      </c>
      <c r="K916" s="428">
        <v>115132.04</v>
      </c>
      <c r="L916" s="383">
        <v>2</v>
      </c>
    </row>
    <row r="917" spans="1:12" s="381" customFormat="1" ht="15" x14ac:dyDescent="0.25">
      <c r="A917" s="382" t="s">
        <v>900</v>
      </c>
      <c r="B917" s="426" t="s">
        <v>188</v>
      </c>
      <c r="C917" s="427">
        <v>98.130300000000005</v>
      </c>
      <c r="D917" s="427">
        <v>9</v>
      </c>
      <c r="E917" s="427" t="s">
        <v>907</v>
      </c>
      <c r="F917" s="427">
        <v>11</v>
      </c>
      <c r="G917" s="427">
        <v>11.4621259414062</v>
      </c>
      <c r="H917" s="426" t="s">
        <v>196</v>
      </c>
      <c r="I917" s="428">
        <v>117850</v>
      </c>
      <c r="J917" s="428">
        <v>117850</v>
      </c>
      <c r="K917" s="428">
        <v>115646.55</v>
      </c>
      <c r="L917" s="383">
        <v>2</v>
      </c>
    </row>
    <row r="918" spans="1:12" s="381" customFormat="1" ht="15" x14ac:dyDescent="0.25">
      <c r="A918" s="382" t="s">
        <v>900</v>
      </c>
      <c r="B918" s="426" t="s">
        <v>188</v>
      </c>
      <c r="C918" s="427">
        <v>98.578900000000004</v>
      </c>
      <c r="D918" s="427">
        <v>9</v>
      </c>
      <c r="E918" s="427" t="s">
        <v>272</v>
      </c>
      <c r="F918" s="427">
        <v>11</v>
      </c>
      <c r="G918" s="427">
        <v>11.4621259414062</v>
      </c>
      <c r="H918" s="426" t="s">
        <v>196</v>
      </c>
      <c r="I918" s="428">
        <v>117850</v>
      </c>
      <c r="J918" s="428">
        <v>117850</v>
      </c>
      <c r="K918" s="428">
        <v>116175.2</v>
      </c>
      <c r="L918" s="383">
        <v>2</v>
      </c>
    </row>
    <row r="919" spans="1:12" s="381" customFormat="1" ht="15" x14ac:dyDescent="0.25">
      <c r="A919" s="382" t="s">
        <v>900</v>
      </c>
      <c r="B919" s="426" t="s">
        <v>188</v>
      </c>
      <c r="C919" s="427">
        <v>99.0398</v>
      </c>
      <c r="D919" s="427">
        <v>9</v>
      </c>
      <c r="E919" s="427" t="s">
        <v>198</v>
      </c>
      <c r="F919" s="427">
        <v>11</v>
      </c>
      <c r="G919" s="427">
        <v>11.4621259414062</v>
      </c>
      <c r="H919" s="426" t="s">
        <v>196</v>
      </c>
      <c r="I919" s="428">
        <v>117850</v>
      </c>
      <c r="J919" s="428">
        <v>117850</v>
      </c>
      <c r="K919" s="428">
        <v>116718.39</v>
      </c>
      <c r="L919" s="383">
        <v>2</v>
      </c>
    </row>
    <row r="920" spans="1:12" s="381" customFormat="1" ht="15" x14ac:dyDescent="0.25">
      <c r="A920" s="382" t="s">
        <v>900</v>
      </c>
      <c r="B920" s="426" t="s">
        <v>188</v>
      </c>
      <c r="C920" s="427">
        <v>99.513400000000004</v>
      </c>
      <c r="D920" s="427">
        <v>9</v>
      </c>
      <c r="E920" s="427" t="s">
        <v>200</v>
      </c>
      <c r="F920" s="427">
        <v>11</v>
      </c>
      <c r="G920" s="427">
        <v>11.4621259414062</v>
      </c>
      <c r="H920" s="426" t="s">
        <v>196</v>
      </c>
      <c r="I920" s="428">
        <v>117850</v>
      </c>
      <c r="J920" s="428">
        <v>117850</v>
      </c>
      <c r="K920" s="428">
        <v>117276.52</v>
      </c>
      <c r="L920" s="383">
        <v>2</v>
      </c>
    </row>
    <row r="921" spans="1:12" s="381" customFormat="1" ht="15" x14ac:dyDescent="0.25">
      <c r="A921" s="382" t="s">
        <v>233</v>
      </c>
      <c r="B921" s="426" t="s">
        <v>188</v>
      </c>
      <c r="C921" s="427">
        <v>92.489699999999999</v>
      </c>
      <c r="D921" s="427">
        <v>8.5</v>
      </c>
      <c r="E921" s="427" t="s">
        <v>908</v>
      </c>
      <c r="F921" s="427">
        <v>13.5</v>
      </c>
      <c r="G921" s="427">
        <v>14.1989445900878</v>
      </c>
      <c r="H921" s="426" t="s">
        <v>196</v>
      </c>
      <c r="I921" s="428">
        <v>30000</v>
      </c>
      <c r="J921" s="428">
        <v>30000</v>
      </c>
      <c r="K921" s="428">
        <v>27746.9</v>
      </c>
      <c r="L921" s="383">
        <v>1</v>
      </c>
    </row>
    <row r="922" spans="1:12" s="381" customFormat="1" ht="15" x14ac:dyDescent="0.25">
      <c r="A922" s="382" t="s">
        <v>233</v>
      </c>
      <c r="B922" s="426" t="s">
        <v>188</v>
      </c>
      <c r="C922" s="427">
        <v>94.5167</v>
      </c>
      <c r="D922" s="427">
        <v>8.5</v>
      </c>
      <c r="E922" s="427" t="s">
        <v>909</v>
      </c>
      <c r="F922" s="427">
        <v>13.5</v>
      </c>
      <c r="G922" s="427">
        <v>14.1989445900878</v>
      </c>
      <c r="H922" s="426" t="s">
        <v>196</v>
      </c>
      <c r="I922" s="428">
        <v>10900</v>
      </c>
      <c r="J922" s="428">
        <v>10900</v>
      </c>
      <c r="K922" s="428">
        <v>10302.32</v>
      </c>
      <c r="L922" s="383">
        <v>1</v>
      </c>
    </row>
    <row r="923" spans="1:12" s="381" customFormat="1" ht="15" x14ac:dyDescent="0.25">
      <c r="A923" s="382" t="s">
        <v>233</v>
      </c>
      <c r="B923" s="426" t="s">
        <v>188</v>
      </c>
      <c r="C923" s="427">
        <v>94.863200000000006</v>
      </c>
      <c r="D923" s="427">
        <v>8.5</v>
      </c>
      <c r="E923" s="427" t="s">
        <v>455</v>
      </c>
      <c r="F923" s="427">
        <v>12.5</v>
      </c>
      <c r="G923" s="427">
        <v>13.0982398986816</v>
      </c>
      <c r="H923" s="426" t="s">
        <v>196</v>
      </c>
      <c r="I923" s="428">
        <v>48800</v>
      </c>
      <c r="J923" s="428">
        <v>48800</v>
      </c>
      <c r="K923" s="428">
        <v>46293.22</v>
      </c>
      <c r="L923" s="383">
        <v>1</v>
      </c>
    </row>
    <row r="924" spans="1:12" s="381" customFormat="1" ht="15" x14ac:dyDescent="0.25">
      <c r="A924" s="382" t="s">
        <v>233</v>
      </c>
      <c r="B924" s="426" t="s">
        <v>188</v>
      </c>
      <c r="C924" s="427">
        <v>102</v>
      </c>
      <c r="D924" s="427">
        <v>8.5</v>
      </c>
      <c r="E924" s="427" t="s">
        <v>348</v>
      </c>
      <c r="F924" s="427">
        <v>7.3814342577851004</v>
      </c>
      <c r="G924" s="427">
        <v>7.5882803834735997</v>
      </c>
      <c r="H924" s="426" t="s">
        <v>196</v>
      </c>
      <c r="I924" s="428">
        <v>50000</v>
      </c>
      <c r="J924" s="428">
        <v>50000</v>
      </c>
      <c r="K924" s="428">
        <v>51000</v>
      </c>
      <c r="L924" s="383">
        <v>1</v>
      </c>
    </row>
    <row r="925" spans="1:12" s="381" customFormat="1" ht="15" x14ac:dyDescent="0.25">
      <c r="A925" s="382" t="s">
        <v>233</v>
      </c>
      <c r="B925" s="426" t="s">
        <v>188</v>
      </c>
      <c r="C925" s="427">
        <v>102</v>
      </c>
      <c r="D925" s="427">
        <v>8.5</v>
      </c>
      <c r="E925" s="427" t="s">
        <v>910</v>
      </c>
      <c r="F925" s="427">
        <v>7.4989172285945997</v>
      </c>
      <c r="G925" s="427">
        <v>7.7124417565121002</v>
      </c>
      <c r="H925" s="426" t="s">
        <v>196</v>
      </c>
      <c r="I925" s="428">
        <v>50000</v>
      </c>
      <c r="J925" s="428">
        <v>50000</v>
      </c>
      <c r="K925" s="428">
        <v>51000</v>
      </c>
      <c r="L925" s="383">
        <v>1</v>
      </c>
    </row>
    <row r="926" spans="1:12" s="381" customFormat="1" ht="15" x14ac:dyDescent="0.25">
      <c r="A926" s="382" t="s">
        <v>233</v>
      </c>
      <c r="B926" s="426" t="s">
        <v>188</v>
      </c>
      <c r="C926" s="427">
        <v>102</v>
      </c>
      <c r="D926" s="427">
        <v>9</v>
      </c>
      <c r="E926" s="427" t="s">
        <v>597</v>
      </c>
      <c r="F926" s="427">
        <v>8.1788128991166005</v>
      </c>
      <c r="G926" s="427">
        <v>8.4330984622651997</v>
      </c>
      <c r="H926" s="426" t="s">
        <v>196</v>
      </c>
      <c r="I926" s="428">
        <v>50000</v>
      </c>
      <c r="J926" s="428">
        <v>50000</v>
      </c>
      <c r="K926" s="428">
        <v>51000</v>
      </c>
      <c r="L926" s="383">
        <v>1</v>
      </c>
    </row>
    <row r="927" spans="1:12" s="381" customFormat="1" ht="15" x14ac:dyDescent="0.25">
      <c r="A927" s="382" t="s">
        <v>233</v>
      </c>
      <c r="B927" s="426" t="s">
        <v>188</v>
      </c>
      <c r="C927" s="427">
        <v>102</v>
      </c>
      <c r="D927" s="427">
        <v>9</v>
      </c>
      <c r="E927" s="427" t="s">
        <v>911</v>
      </c>
      <c r="F927" s="427">
        <v>8.2393087585898002</v>
      </c>
      <c r="G927" s="427">
        <v>8.4973958902297007</v>
      </c>
      <c r="H927" s="426" t="s">
        <v>196</v>
      </c>
      <c r="I927" s="428">
        <v>50000</v>
      </c>
      <c r="J927" s="428">
        <v>50000</v>
      </c>
      <c r="K927" s="428">
        <v>51000</v>
      </c>
      <c r="L927" s="383">
        <v>1</v>
      </c>
    </row>
    <row r="928" spans="1:12" s="381" customFormat="1" ht="15" x14ac:dyDescent="0.25">
      <c r="A928" s="382" t="s">
        <v>233</v>
      </c>
      <c r="B928" s="426" t="s">
        <v>188</v>
      </c>
      <c r="C928" s="427">
        <v>102</v>
      </c>
      <c r="D928" s="427">
        <v>9</v>
      </c>
      <c r="E928" s="427" t="s">
        <v>912</v>
      </c>
      <c r="F928" s="427">
        <v>8.4052134639784004</v>
      </c>
      <c r="G928" s="427">
        <v>8.6738728122561994</v>
      </c>
      <c r="H928" s="426" t="s">
        <v>196</v>
      </c>
      <c r="I928" s="428">
        <v>50000</v>
      </c>
      <c r="J928" s="428">
        <v>50000</v>
      </c>
      <c r="K928" s="428">
        <v>51000</v>
      </c>
      <c r="L928" s="383">
        <v>1</v>
      </c>
    </row>
    <row r="929" spans="1:12" s="381" customFormat="1" ht="15" x14ac:dyDescent="0.25">
      <c r="A929" s="382" t="s">
        <v>233</v>
      </c>
      <c r="B929" s="426" t="s">
        <v>188</v>
      </c>
      <c r="C929" s="427">
        <v>102</v>
      </c>
      <c r="D929" s="427">
        <v>9</v>
      </c>
      <c r="E929" s="427" t="s">
        <v>415</v>
      </c>
      <c r="F929" s="427">
        <v>8.4343878653386</v>
      </c>
      <c r="G929" s="427">
        <v>8.7049285854994007</v>
      </c>
      <c r="H929" s="426" t="s">
        <v>196</v>
      </c>
      <c r="I929" s="428">
        <v>50000</v>
      </c>
      <c r="J929" s="428">
        <v>50000</v>
      </c>
      <c r="K929" s="428">
        <v>51000</v>
      </c>
      <c r="L929" s="383">
        <v>1</v>
      </c>
    </row>
    <row r="930" spans="1:12" s="381" customFormat="1" ht="15" x14ac:dyDescent="0.25">
      <c r="A930" s="382" t="s">
        <v>233</v>
      </c>
      <c r="B930" s="426" t="s">
        <v>188</v>
      </c>
      <c r="C930" s="427">
        <v>102</v>
      </c>
      <c r="D930" s="427">
        <v>9</v>
      </c>
      <c r="E930" s="427" t="s">
        <v>740</v>
      </c>
      <c r="F930" s="427">
        <v>7.5716264616573996</v>
      </c>
      <c r="G930" s="427">
        <v>7.7893380135471002</v>
      </c>
      <c r="H930" s="426" t="s">
        <v>196</v>
      </c>
      <c r="I930" s="428">
        <v>50000</v>
      </c>
      <c r="J930" s="428">
        <v>50000</v>
      </c>
      <c r="K930" s="428">
        <v>51000</v>
      </c>
      <c r="L930" s="383">
        <v>1</v>
      </c>
    </row>
    <row r="931" spans="1:12" s="381" customFormat="1" ht="15" x14ac:dyDescent="0.25">
      <c r="A931" s="382" t="s">
        <v>233</v>
      </c>
      <c r="B931" s="426" t="s">
        <v>188</v>
      </c>
      <c r="C931" s="427">
        <v>102</v>
      </c>
      <c r="D931" s="427">
        <v>9</v>
      </c>
      <c r="E931" s="427" t="s">
        <v>274</v>
      </c>
      <c r="F931" s="427">
        <v>7.7627618162505998</v>
      </c>
      <c r="G931" s="427">
        <v>7.9916764404422</v>
      </c>
      <c r="H931" s="426" t="s">
        <v>196</v>
      </c>
      <c r="I931" s="428">
        <v>50000</v>
      </c>
      <c r="J931" s="428">
        <v>50000</v>
      </c>
      <c r="K931" s="428">
        <v>51000</v>
      </c>
      <c r="L931" s="383">
        <v>1</v>
      </c>
    </row>
    <row r="932" spans="1:12" s="381" customFormat="1" ht="15" x14ac:dyDescent="0.25">
      <c r="A932" s="382" t="s">
        <v>233</v>
      </c>
      <c r="B932" s="426" t="s">
        <v>188</v>
      </c>
      <c r="C932" s="427">
        <v>102</v>
      </c>
      <c r="D932" s="427">
        <v>9</v>
      </c>
      <c r="E932" s="427" t="s">
        <v>724</v>
      </c>
      <c r="F932" s="427">
        <v>7.9059598186139999</v>
      </c>
      <c r="G932" s="427">
        <v>8.1434543050228001</v>
      </c>
      <c r="H932" s="426" t="s">
        <v>196</v>
      </c>
      <c r="I932" s="428">
        <v>50000</v>
      </c>
      <c r="J932" s="428">
        <v>50000</v>
      </c>
      <c r="K932" s="428">
        <v>51000</v>
      </c>
      <c r="L932" s="383">
        <v>1</v>
      </c>
    </row>
    <row r="933" spans="1:12" s="381" customFormat="1" ht="15" x14ac:dyDescent="0.25">
      <c r="A933" s="382" t="s">
        <v>233</v>
      </c>
      <c r="B933" s="426" t="s">
        <v>188</v>
      </c>
      <c r="C933" s="427">
        <v>102</v>
      </c>
      <c r="D933" s="427">
        <v>9</v>
      </c>
      <c r="E933" s="427" t="s">
        <v>913</v>
      </c>
      <c r="F933" s="427">
        <v>8.0172212259699993</v>
      </c>
      <c r="G933" s="427">
        <v>8.2614924598718993</v>
      </c>
      <c r="H933" s="426" t="s">
        <v>196</v>
      </c>
      <c r="I933" s="428">
        <v>50000</v>
      </c>
      <c r="J933" s="428">
        <v>50000</v>
      </c>
      <c r="K933" s="428">
        <v>51000</v>
      </c>
      <c r="L933" s="383">
        <v>1</v>
      </c>
    </row>
    <row r="934" spans="1:12" s="381" customFormat="1" ht="15" x14ac:dyDescent="0.25">
      <c r="A934" s="382" t="s">
        <v>233</v>
      </c>
      <c r="B934" s="426" t="s">
        <v>188</v>
      </c>
      <c r="C934" s="427">
        <v>102</v>
      </c>
      <c r="D934" s="427">
        <v>9</v>
      </c>
      <c r="E934" s="427" t="s">
        <v>729</v>
      </c>
      <c r="F934" s="427">
        <v>8.1061387232757003</v>
      </c>
      <c r="G934" s="427">
        <v>8.3558952219425997</v>
      </c>
      <c r="H934" s="426" t="s">
        <v>196</v>
      </c>
      <c r="I934" s="428">
        <v>50000</v>
      </c>
      <c r="J934" s="428">
        <v>50000</v>
      </c>
      <c r="K934" s="428">
        <v>51000</v>
      </c>
      <c r="L934" s="383">
        <v>1</v>
      </c>
    </row>
    <row r="935" spans="1:12" s="381" customFormat="1" ht="15" x14ac:dyDescent="0.25">
      <c r="A935" s="382" t="s">
        <v>227</v>
      </c>
      <c r="B935" s="426" t="s">
        <v>188</v>
      </c>
      <c r="C935" s="427">
        <v>95.432699999999997</v>
      </c>
      <c r="D935" s="427">
        <v>9</v>
      </c>
      <c r="E935" s="427" t="s">
        <v>394</v>
      </c>
      <c r="F935" s="427">
        <v>11</v>
      </c>
      <c r="G935" s="427">
        <v>11.4621259414062</v>
      </c>
      <c r="H935" s="426" t="s">
        <v>196</v>
      </c>
      <c r="I935" s="428">
        <v>100000</v>
      </c>
      <c r="J935" s="428">
        <v>100000</v>
      </c>
      <c r="K935" s="428">
        <v>95432.74</v>
      </c>
      <c r="L935" s="383">
        <v>1</v>
      </c>
    </row>
    <row r="936" spans="1:12" s="381" customFormat="1" ht="15" x14ac:dyDescent="0.25">
      <c r="A936" s="382" t="s">
        <v>227</v>
      </c>
      <c r="B936" s="426" t="s">
        <v>188</v>
      </c>
      <c r="C936" s="427">
        <v>99.828000000000003</v>
      </c>
      <c r="D936" s="427">
        <v>9</v>
      </c>
      <c r="E936" s="427" t="s">
        <v>324</v>
      </c>
      <c r="F936" s="427">
        <v>10</v>
      </c>
      <c r="G936" s="427">
        <v>10.381289062499899</v>
      </c>
      <c r="H936" s="426" t="s">
        <v>196</v>
      </c>
      <c r="I936" s="428">
        <v>75801.25</v>
      </c>
      <c r="J936" s="428">
        <v>75801.25</v>
      </c>
      <c r="K936" s="428">
        <v>75670.850000000006</v>
      </c>
      <c r="L936" s="383">
        <v>1</v>
      </c>
    </row>
    <row r="937" spans="1:12" s="381" customFormat="1" ht="15" x14ac:dyDescent="0.25">
      <c r="A937" s="382" t="s">
        <v>479</v>
      </c>
      <c r="B937" s="426" t="s">
        <v>188</v>
      </c>
      <c r="C937" s="427">
        <v>93.532799999999995</v>
      </c>
      <c r="D937" s="427">
        <v>9</v>
      </c>
      <c r="E937" s="427" t="s">
        <v>914</v>
      </c>
      <c r="F937" s="427">
        <v>10.7</v>
      </c>
      <c r="G937" s="427">
        <v>11.1370452217191</v>
      </c>
      <c r="H937" s="426" t="s">
        <v>196</v>
      </c>
      <c r="I937" s="428">
        <v>30000</v>
      </c>
      <c r="J937" s="428">
        <v>30000</v>
      </c>
      <c r="K937" s="428">
        <v>28059.85</v>
      </c>
      <c r="L937" s="383">
        <v>1</v>
      </c>
    </row>
    <row r="938" spans="1:12" s="381" customFormat="1" ht="15" x14ac:dyDescent="0.25">
      <c r="A938" s="382" t="s">
        <v>479</v>
      </c>
      <c r="B938" s="426" t="s">
        <v>188</v>
      </c>
      <c r="C938" s="427">
        <v>93.784999999999997</v>
      </c>
      <c r="D938" s="427">
        <v>9</v>
      </c>
      <c r="E938" s="427" t="s">
        <v>405</v>
      </c>
      <c r="F938" s="427">
        <v>10.7</v>
      </c>
      <c r="G938" s="427">
        <v>11.1370452217191</v>
      </c>
      <c r="H938" s="426" t="s">
        <v>196</v>
      </c>
      <c r="I938" s="428">
        <v>30000</v>
      </c>
      <c r="J938" s="428">
        <v>30000</v>
      </c>
      <c r="K938" s="428">
        <v>28135.49</v>
      </c>
      <c r="L938" s="383">
        <v>1</v>
      </c>
    </row>
    <row r="939" spans="1:12" s="381" customFormat="1" ht="15" x14ac:dyDescent="0.25">
      <c r="A939" s="382" t="s">
        <v>479</v>
      </c>
      <c r="B939" s="426" t="s">
        <v>188</v>
      </c>
      <c r="C939" s="427">
        <v>94.043899999999994</v>
      </c>
      <c r="D939" s="427">
        <v>9</v>
      </c>
      <c r="E939" s="427" t="s">
        <v>915</v>
      </c>
      <c r="F939" s="427">
        <v>10.7</v>
      </c>
      <c r="G939" s="427">
        <v>11.1370452217191</v>
      </c>
      <c r="H939" s="426" t="s">
        <v>196</v>
      </c>
      <c r="I939" s="428">
        <v>30000</v>
      </c>
      <c r="J939" s="428">
        <v>30000</v>
      </c>
      <c r="K939" s="428">
        <v>28213.16</v>
      </c>
      <c r="L939" s="383">
        <v>1</v>
      </c>
    </row>
    <row r="940" spans="1:12" s="381" customFormat="1" ht="15" x14ac:dyDescent="0.25">
      <c r="A940" s="382" t="s">
        <v>479</v>
      </c>
      <c r="B940" s="426" t="s">
        <v>188</v>
      </c>
      <c r="C940" s="427">
        <v>94.309700000000007</v>
      </c>
      <c r="D940" s="427">
        <v>9</v>
      </c>
      <c r="E940" s="427" t="s">
        <v>425</v>
      </c>
      <c r="F940" s="427">
        <v>10.7</v>
      </c>
      <c r="G940" s="427">
        <v>11.1370452217191</v>
      </c>
      <c r="H940" s="426" t="s">
        <v>196</v>
      </c>
      <c r="I940" s="428">
        <v>30000</v>
      </c>
      <c r="J940" s="428">
        <v>30000</v>
      </c>
      <c r="K940" s="428">
        <v>28292.9</v>
      </c>
      <c r="L940" s="383">
        <v>1</v>
      </c>
    </row>
    <row r="941" spans="1:12" s="381" customFormat="1" ht="15" x14ac:dyDescent="0.25">
      <c r="A941" s="382" t="s">
        <v>479</v>
      </c>
      <c r="B941" s="426" t="s">
        <v>188</v>
      </c>
      <c r="C941" s="427">
        <v>94.582599999999999</v>
      </c>
      <c r="D941" s="427">
        <v>9</v>
      </c>
      <c r="E941" s="427" t="s">
        <v>828</v>
      </c>
      <c r="F941" s="427">
        <v>10.7</v>
      </c>
      <c r="G941" s="427">
        <v>11.1370452217191</v>
      </c>
      <c r="H941" s="426" t="s">
        <v>196</v>
      </c>
      <c r="I941" s="428">
        <v>30000</v>
      </c>
      <c r="J941" s="428">
        <v>30000</v>
      </c>
      <c r="K941" s="428">
        <v>28374.78</v>
      </c>
      <c r="L941" s="383">
        <v>1</v>
      </c>
    </row>
    <row r="942" spans="1:12" s="381" customFormat="1" ht="15" x14ac:dyDescent="0.25">
      <c r="A942" s="382" t="s">
        <v>479</v>
      </c>
      <c r="B942" s="426" t="s">
        <v>188</v>
      </c>
      <c r="C942" s="427">
        <v>94.862799999999993</v>
      </c>
      <c r="D942" s="427">
        <v>9</v>
      </c>
      <c r="E942" s="427" t="s">
        <v>916</v>
      </c>
      <c r="F942" s="427">
        <v>10.7</v>
      </c>
      <c r="G942" s="427">
        <v>11.1370452217191</v>
      </c>
      <c r="H942" s="426" t="s">
        <v>196</v>
      </c>
      <c r="I942" s="428">
        <v>30000</v>
      </c>
      <c r="J942" s="428">
        <v>30000</v>
      </c>
      <c r="K942" s="428">
        <v>28458.84</v>
      </c>
      <c r="L942" s="383">
        <v>1</v>
      </c>
    </row>
    <row r="943" spans="1:12" s="381" customFormat="1" ht="15" x14ac:dyDescent="0.25">
      <c r="A943" s="382" t="s">
        <v>479</v>
      </c>
      <c r="B943" s="426" t="s">
        <v>188</v>
      </c>
      <c r="C943" s="427">
        <v>95.150499999999994</v>
      </c>
      <c r="D943" s="427">
        <v>9</v>
      </c>
      <c r="E943" s="427" t="s">
        <v>917</v>
      </c>
      <c r="F943" s="427">
        <v>10.7</v>
      </c>
      <c r="G943" s="427">
        <v>11.1370452217191</v>
      </c>
      <c r="H943" s="426" t="s">
        <v>196</v>
      </c>
      <c r="I943" s="428">
        <v>30000</v>
      </c>
      <c r="J943" s="428">
        <v>30000</v>
      </c>
      <c r="K943" s="428">
        <v>28545.16</v>
      </c>
      <c r="L943" s="383">
        <v>1</v>
      </c>
    </row>
    <row r="944" spans="1:12" s="381" customFormat="1" ht="15" x14ac:dyDescent="0.25">
      <c r="A944" s="382" t="s">
        <v>479</v>
      </c>
      <c r="B944" s="426" t="s">
        <v>188</v>
      </c>
      <c r="C944" s="427">
        <v>95.218900000000005</v>
      </c>
      <c r="D944" s="427">
        <v>9</v>
      </c>
      <c r="E944" s="427" t="s">
        <v>625</v>
      </c>
      <c r="F944" s="427">
        <v>10.25</v>
      </c>
      <c r="G944" s="427">
        <v>10.650758059097299</v>
      </c>
      <c r="H944" s="426" t="s">
        <v>196</v>
      </c>
      <c r="I944" s="428">
        <v>20000</v>
      </c>
      <c r="J944" s="428">
        <v>20000</v>
      </c>
      <c r="K944" s="428">
        <v>19043.79</v>
      </c>
      <c r="L944" s="383">
        <v>1</v>
      </c>
    </row>
    <row r="945" spans="1:12" s="381" customFormat="1" ht="15" x14ac:dyDescent="0.25">
      <c r="A945" s="382" t="s">
        <v>479</v>
      </c>
      <c r="B945" s="426" t="s">
        <v>188</v>
      </c>
      <c r="C945" s="427">
        <v>95.445899999999995</v>
      </c>
      <c r="D945" s="427">
        <v>9</v>
      </c>
      <c r="E945" s="427" t="s">
        <v>918</v>
      </c>
      <c r="F945" s="427">
        <v>10.7</v>
      </c>
      <c r="G945" s="427">
        <v>11.1370452217191</v>
      </c>
      <c r="H945" s="426" t="s">
        <v>196</v>
      </c>
      <c r="I945" s="428">
        <v>30000</v>
      </c>
      <c r="J945" s="428">
        <v>30000</v>
      </c>
      <c r="K945" s="428">
        <v>28633.78</v>
      </c>
      <c r="L945" s="383">
        <v>1</v>
      </c>
    </row>
    <row r="946" spans="1:12" s="381" customFormat="1" ht="15" x14ac:dyDescent="0.25">
      <c r="A946" s="382" t="s">
        <v>479</v>
      </c>
      <c r="B946" s="426" t="s">
        <v>188</v>
      </c>
      <c r="C946" s="427">
        <v>95.749300000000005</v>
      </c>
      <c r="D946" s="427">
        <v>9</v>
      </c>
      <c r="E946" s="427" t="s">
        <v>409</v>
      </c>
      <c r="F946" s="427">
        <v>10.7</v>
      </c>
      <c r="G946" s="427">
        <v>11.1370452217191</v>
      </c>
      <c r="H946" s="426" t="s">
        <v>196</v>
      </c>
      <c r="I946" s="428">
        <v>30000</v>
      </c>
      <c r="J946" s="428">
        <v>30000</v>
      </c>
      <c r="K946" s="428">
        <v>28724.78</v>
      </c>
      <c r="L946" s="383">
        <v>1</v>
      </c>
    </row>
    <row r="947" spans="1:12" s="381" customFormat="1" ht="15" x14ac:dyDescent="0.25">
      <c r="A947" s="382" t="s">
        <v>479</v>
      </c>
      <c r="B947" s="426" t="s">
        <v>188</v>
      </c>
      <c r="C947" s="427">
        <v>96.060699999999997</v>
      </c>
      <c r="D947" s="427">
        <v>9</v>
      </c>
      <c r="E947" s="427" t="s">
        <v>919</v>
      </c>
      <c r="F947" s="427">
        <v>10.7</v>
      </c>
      <c r="G947" s="427">
        <v>11.1370452217191</v>
      </c>
      <c r="H947" s="426" t="s">
        <v>196</v>
      </c>
      <c r="I947" s="428">
        <v>30000</v>
      </c>
      <c r="J947" s="428">
        <v>30000</v>
      </c>
      <c r="K947" s="428">
        <v>28818.21</v>
      </c>
      <c r="L947" s="383">
        <v>1</v>
      </c>
    </row>
    <row r="948" spans="1:12" s="381" customFormat="1" ht="15" x14ac:dyDescent="0.25">
      <c r="A948" s="382" t="s">
        <v>479</v>
      </c>
      <c r="B948" s="426" t="s">
        <v>188</v>
      </c>
      <c r="C948" s="427">
        <v>96.380499999999998</v>
      </c>
      <c r="D948" s="427">
        <v>9</v>
      </c>
      <c r="E948" s="427" t="s">
        <v>920</v>
      </c>
      <c r="F948" s="427">
        <v>10.7</v>
      </c>
      <c r="G948" s="427">
        <v>11.1370452217191</v>
      </c>
      <c r="H948" s="426" t="s">
        <v>196</v>
      </c>
      <c r="I948" s="428">
        <v>30000</v>
      </c>
      <c r="J948" s="428">
        <v>30000</v>
      </c>
      <c r="K948" s="428">
        <v>28914.14</v>
      </c>
      <c r="L948" s="383">
        <v>1</v>
      </c>
    </row>
    <row r="949" spans="1:12" s="381" customFormat="1" ht="15" x14ac:dyDescent="0.25">
      <c r="A949" s="382" t="s">
        <v>479</v>
      </c>
      <c r="B949" s="426" t="s">
        <v>188</v>
      </c>
      <c r="C949" s="427">
        <v>96.708799999999997</v>
      </c>
      <c r="D949" s="427">
        <v>9</v>
      </c>
      <c r="E949" s="427" t="s">
        <v>921</v>
      </c>
      <c r="F949" s="427">
        <v>10.7</v>
      </c>
      <c r="G949" s="427">
        <v>11.1370452217191</v>
      </c>
      <c r="H949" s="426" t="s">
        <v>196</v>
      </c>
      <c r="I949" s="428">
        <v>30000</v>
      </c>
      <c r="J949" s="428">
        <v>30000</v>
      </c>
      <c r="K949" s="428">
        <v>29012.63</v>
      </c>
      <c r="L949" s="383">
        <v>1</v>
      </c>
    </row>
    <row r="950" spans="1:12" s="381" customFormat="1" ht="15" x14ac:dyDescent="0.25">
      <c r="A950" s="382" t="s">
        <v>479</v>
      </c>
      <c r="B950" s="426" t="s">
        <v>188</v>
      </c>
      <c r="C950" s="427">
        <v>97.045900000000003</v>
      </c>
      <c r="D950" s="427">
        <v>9</v>
      </c>
      <c r="E950" s="427" t="s">
        <v>380</v>
      </c>
      <c r="F950" s="427">
        <v>10.7</v>
      </c>
      <c r="G950" s="427">
        <v>11.1370452217191</v>
      </c>
      <c r="H950" s="426" t="s">
        <v>196</v>
      </c>
      <c r="I950" s="428">
        <v>30000</v>
      </c>
      <c r="J950" s="428">
        <v>30000</v>
      </c>
      <c r="K950" s="428">
        <v>29113.759999999998</v>
      </c>
      <c r="L950" s="383">
        <v>1</v>
      </c>
    </row>
    <row r="951" spans="1:12" s="381" customFormat="1" ht="15" x14ac:dyDescent="0.25">
      <c r="A951" s="382" t="s">
        <v>479</v>
      </c>
      <c r="B951" s="426" t="s">
        <v>188</v>
      </c>
      <c r="C951" s="427">
        <v>97.391999999999996</v>
      </c>
      <c r="D951" s="427">
        <v>9</v>
      </c>
      <c r="E951" s="427" t="s">
        <v>475</v>
      </c>
      <c r="F951" s="427">
        <v>10.7</v>
      </c>
      <c r="G951" s="427">
        <v>11.1370452217191</v>
      </c>
      <c r="H951" s="426" t="s">
        <v>196</v>
      </c>
      <c r="I951" s="428">
        <v>30000</v>
      </c>
      <c r="J951" s="428">
        <v>30000</v>
      </c>
      <c r="K951" s="428">
        <v>29217.59</v>
      </c>
      <c r="L951" s="383">
        <v>1</v>
      </c>
    </row>
    <row r="952" spans="1:12" s="381" customFormat="1" ht="15" x14ac:dyDescent="0.25">
      <c r="A952" s="382" t="s">
        <v>479</v>
      </c>
      <c r="B952" s="426" t="s">
        <v>188</v>
      </c>
      <c r="C952" s="427">
        <v>97.747399999999999</v>
      </c>
      <c r="D952" s="427">
        <v>9</v>
      </c>
      <c r="E952" s="427" t="s">
        <v>922</v>
      </c>
      <c r="F952" s="427">
        <v>10.7</v>
      </c>
      <c r="G952" s="427">
        <v>11.1370452217191</v>
      </c>
      <c r="H952" s="426" t="s">
        <v>196</v>
      </c>
      <c r="I952" s="428">
        <v>30000</v>
      </c>
      <c r="J952" s="428">
        <v>30000</v>
      </c>
      <c r="K952" s="428">
        <v>29324.21</v>
      </c>
      <c r="L952" s="383">
        <v>1</v>
      </c>
    </row>
    <row r="953" spans="1:12" s="381" customFormat="1" ht="15" x14ac:dyDescent="0.25">
      <c r="A953" s="382" t="s">
        <v>479</v>
      </c>
      <c r="B953" s="426" t="s">
        <v>188</v>
      </c>
      <c r="C953" s="427">
        <v>98.112200000000001</v>
      </c>
      <c r="D953" s="427">
        <v>9</v>
      </c>
      <c r="E953" s="427" t="s">
        <v>923</v>
      </c>
      <c r="F953" s="427">
        <v>10.7</v>
      </c>
      <c r="G953" s="427">
        <v>11.1370452217191</v>
      </c>
      <c r="H953" s="426" t="s">
        <v>196</v>
      </c>
      <c r="I953" s="428">
        <v>30000</v>
      </c>
      <c r="J953" s="428">
        <v>30000</v>
      </c>
      <c r="K953" s="428">
        <v>29433.67</v>
      </c>
      <c r="L953" s="383">
        <v>1</v>
      </c>
    </row>
    <row r="954" spans="1:12" s="381" customFormat="1" ht="15" x14ac:dyDescent="0.25">
      <c r="A954" s="382" t="s">
        <v>479</v>
      </c>
      <c r="B954" s="426" t="s">
        <v>188</v>
      </c>
      <c r="C954" s="427">
        <v>98.486900000000006</v>
      </c>
      <c r="D954" s="427">
        <v>9</v>
      </c>
      <c r="E954" s="427" t="s">
        <v>373</v>
      </c>
      <c r="F954" s="427">
        <v>10.7</v>
      </c>
      <c r="G954" s="427">
        <v>11.1370452217191</v>
      </c>
      <c r="H954" s="426" t="s">
        <v>196</v>
      </c>
      <c r="I954" s="428">
        <v>30000</v>
      </c>
      <c r="J954" s="428">
        <v>30000</v>
      </c>
      <c r="K954" s="428">
        <v>29546.06</v>
      </c>
      <c r="L954" s="383">
        <v>1</v>
      </c>
    </row>
    <row r="955" spans="1:12" s="381" customFormat="1" ht="15" x14ac:dyDescent="0.25">
      <c r="A955" s="382" t="s">
        <v>479</v>
      </c>
      <c r="B955" s="426" t="s">
        <v>188</v>
      </c>
      <c r="C955" s="427">
        <v>98.871499999999997</v>
      </c>
      <c r="D955" s="427">
        <v>9</v>
      </c>
      <c r="E955" s="427" t="s">
        <v>281</v>
      </c>
      <c r="F955" s="427">
        <v>10.7</v>
      </c>
      <c r="G955" s="427">
        <v>11.1370452217191</v>
      </c>
      <c r="H955" s="426" t="s">
        <v>196</v>
      </c>
      <c r="I955" s="428">
        <v>30000</v>
      </c>
      <c r="J955" s="428">
        <v>30000</v>
      </c>
      <c r="K955" s="428">
        <v>29661.46</v>
      </c>
      <c r="L955" s="383">
        <v>1</v>
      </c>
    </row>
    <row r="956" spans="1:12" s="381" customFormat="1" ht="15" x14ac:dyDescent="0.25">
      <c r="A956" s="382" t="s">
        <v>479</v>
      </c>
      <c r="B956" s="426" t="s">
        <v>188</v>
      </c>
      <c r="C956" s="427">
        <v>99.266499999999994</v>
      </c>
      <c r="D956" s="427">
        <v>9</v>
      </c>
      <c r="E956" s="427" t="s">
        <v>674</v>
      </c>
      <c r="F956" s="427">
        <v>10.7</v>
      </c>
      <c r="G956" s="427">
        <v>11.1370452217191</v>
      </c>
      <c r="H956" s="426" t="s">
        <v>196</v>
      </c>
      <c r="I956" s="428">
        <v>30000</v>
      </c>
      <c r="J956" s="428">
        <v>30000</v>
      </c>
      <c r="K956" s="428">
        <v>29779.94</v>
      </c>
      <c r="L956" s="383">
        <v>1</v>
      </c>
    </row>
    <row r="957" spans="1:12" s="381" customFormat="1" ht="15" x14ac:dyDescent="0.25">
      <c r="A957" s="382" t="s">
        <v>479</v>
      </c>
      <c r="B957" s="426" t="s">
        <v>188</v>
      </c>
      <c r="C957" s="427">
        <v>99.671999999999997</v>
      </c>
      <c r="D957" s="427">
        <v>9</v>
      </c>
      <c r="E957" s="427" t="s">
        <v>924</v>
      </c>
      <c r="F957" s="427">
        <v>10.7</v>
      </c>
      <c r="G957" s="427">
        <v>11.1370452217191</v>
      </c>
      <c r="H957" s="426" t="s">
        <v>196</v>
      </c>
      <c r="I957" s="428">
        <v>30000</v>
      </c>
      <c r="J957" s="428">
        <v>30000</v>
      </c>
      <c r="K957" s="428">
        <v>29901.599999999999</v>
      </c>
      <c r="L957" s="383">
        <v>1</v>
      </c>
    </row>
    <row r="958" spans="1:12" s="381" customFormat="1" ht="15.6" x14ac:dyDescent="0.3">
      <c r="A958" s="384" t="s">
        <v>194</v>
      </c>
      <c r="B958" s="429" t="s">
        <v>194</v>
      </c>
      <c r="C958" s="430" t="s">
        <v>194</v>
      </c>
      <c r="D958" s="430" t="s">
        <v>194</v>
      </c>
      <c r="E958" s="430" t="s">
        <v>194</v>
      </c>
      <c r="F958" s="430" t="s">
        <v>194</v>
      </c>
      <c r="G958" s="430" t="s">
        <v>194</v>
      </c>
      <c r="H958" s="429" t="s">
        <v>194</v>
      </c>
      <c r="I958" s="431">
        <v>25627885.050000001</v>
      </c>
      <c r="J958" s="431">
        <v>25627885.050000001</v>
      </c>
      <c r="K958" s="431">
        <v>25134382.280000001</v>
      </c>
      <c r="L958" s="385">
        <v>373</v>
      </c>
    </row>
    <row r="959" spans="1:12" s="381" customFormat="1" ht="15.6" x14ac:dyDescent="0.3">
      <c r="A959" s="384" t="s">
        <v>131</v>
      </c>
      <c r="B959" s="429"/>
      <c r="C959" s="430"/>
      <c r="D959" s="430"/>
      <c r="E959" s="430"/>
      <c r="F959" s="430"/>
      <c r="G959" s="430"/>
      <c r="H959" s="429"/>
      <c r="I959" s="431"/>
      <c r="J959" s="431"/>
      <c r="K959" s="431"/>
      <c r="L959" s="385"/>
    </row>
    <row r="960" spans="1:12" s="381" customFormat="1" ht="15" x14ac:dyDescent="0.25">
      <c r="A960" s="382" t="s">
        <v>284</v>
      </c>
      <c r="B960" s="426" t="s">
        <v>188</v>
      </c>
      <c r="C960" s="427">
        <v>91.764200000000002</v>
      </c>
      <c r="D960" s="427"/>
      <c r="E960" s="427" t="s">
        <v>191</v>
      </c>
      <c r="F960" s="427">
        <v>9</v>
      </c>
      <c r="G960" s="427">
        <v>9.0010928651509001</v>
      </c>
      <c r="H960" s="426" t="s">
        <v>189</v>
      </c>
      <c r="I960" s="428">
        <v>127577</v>
      </c>
      <c r="J960" s="428">
        <v>127577</v>
      </c>
      <c r="K960" s="428">
        <v>117069.97</v>
      </c>
      <c r="L960" s="383">
        <v>2</v>
      </c>
    </row>
    <row r="961" spans="1:12" s="381" customFormat="1" ht="15" x14ac:dyDescent="0.25">
      <c r="A961" s="382" t="s">
        <v>284</v>
      </c>
      <c r="B961" s="426" t="s">
        <v>188</v>
      </c>
      <c r="C961" s="427">
        <v>91.806299999999993</v>
      </c>
      <c r="D961" s="427"/>
      <c r="E961" s="427" t="s">
        <v>212</v>
      </c>
      <c r="F961" s="427">
        <v>9</v>
      </c>
      <c r="G961" s="427">
        <v>9.0032796387413008</v>
      </c>
      <c r="H961" s="426" t="s">
        <v>189</v>
      </c>
      <c r="I961" s="428">
        <v>69697</v>
      </c>
      <c r="J961" s="428">
        <v>69697</v>
      </c>
      <c r="K961" s="428">
        <v>63986.23</v>
      </c>
      <c r="L961" s="383">
        <v>1</v>
      </c>
    </row>
    <row r="962" spans="1:12" s="381" customFormat="1" ht="15" x14ac:dyDescent="0.25">
      <c r="A962" s="382" t="s">
        <v>284</v>
      </c>
      <c r="B962" s="426" t="s">
        <v>188</v>
      </c>
      <c r="C962" s="427">
        <v>98.200299999999999</v>
      </c>
      <c r="D962" s="427"/>
      <c r="E962" s="427" t="s">
        <v>200</v>
      </c>
      <c r="F962" s="427">
        <v>7.25</v>
      </c>
      <c r="G962" s="427">
        <v>7.4487361682940998</v>
      </c>
      <c r="H962" s="426" t="s">
        <v>189</v>
      </c>
      <c r="I962" s="428">
        <v>26205</v>
      </c>
      <c r="J962" s="428">
        <v>26205</v>
      </c>
      <c r="K962" s="428">
        <v>25733.4</v>
      </c>
      <c r="L962" s="383">
        <v>1</v>
      </c>
    </row>
    <row r="963" spans="1:12" s="381" customFormat="1" ht="15" x14ac:dyDescent="0.25">
      <c r="A963" s="382" t="s">
        <v>284</v>
      </c>
      <c r="B963" s="426" t="s">
        <v>188</v>
      </c>
      <c r="C963" s="427">
        <v>99.288399999999996</v>
      </c>
      <c r="D963" s="427"/>
      <c r="E963" s="427" t="s">
        <v>925</v>
      </c>
      <c r="F963" s="427">
        <v>6</v>
      </c>
      <c r="G963" s="427">
        <v>6.1609360907886002</v>
      </c>
      <c r="H963" s="426" t="s">
        <v>189</v>
      </c>
      <c r="I963" s="428">
        <v>66500</v>
      </c>
      <c r="J963" s="428">
        <v>66500</v>
      </c>
      <c r="K963" s="428">
        <v>66026.81</v>
      </c>
      <c r="L963" s="383">
        <v>1</v>
      </c>
    </row>
    <row r="964" spans="1:12" s="381" customFormat="1" ht="15" x14ac:dyDescent="0.25">
      <c r="A964" s="382" t="s">
        <v>228</v>
      </c>
      <c r="B964" s="426" t="s">
        <v>188</v>
      </c>
      <c r="C964" s="427">
        <v>91.1387</v>
      </c>
      <c r="D964" s="427"/>
      <c r="E964" s="427" t="s">
        <v>191</v>
      </c>
      <c r="F964" s="427">
        <v>9.75</v>
      </c>
      <c r="G964" s="427">
        <v>9.7512795988904006</v>
      </c>
      <c r="H964" s="426" t="s">
        <v>189</v>
      </c>
      <c r="I964" s="428">
        <v>1000037</v>
      </c>
      <c r="J964" s="428">
        <v>1000037</v>
      </c>
      <c r="K964" s="428">
        <v>911420.36</v>
      </c>
      <c r="L964" s="383">
        <v>11</v>
      </c>
    </row>
    <row r="965" spans="1:12" s="381" customFormat="1" ht="15" x14ac:dyDescent="0.25">
      <c r="A965" s="382" t="s">
        <v>228</v>
      </c>
      <c r="B965" s="426" t="s">
        <v>188</v>
      </c>
      <c r="C965" s="427">
        <v>91.161199999999994</v>
      </c>
      <c r="D965" s="427"/>
      <c r="E965" s="427" t="s">
        <v>211</v>
      </c>
      <c r="F965" s="427">
        <v>9.75</v>
      </c>
      <c r="G965" s="427">
        <v>9.7525596371747998</v>
      </c>
      <c r="H965" s="426" t="s">
        <v>189</v>
      </c>
      <c r="I965" s="428">
        <v>130657</v>
      </c>
      <c r="J965" s="428">
        <v>130657</v>
      </c>
      <c r="K965" s="428">
        <v>119108.45</v>
      </c>
      <c r="L965" s="383">
        <v>4</v>
      </c>
    </row>
    <row r="966" spans="1:12" s="381" customFormat="1" ht="15" x14ac:dyDescent="0.25">
      <c r="A966" s="382" t="s">
        <v>228</v>
      </c>
      <c r="B966" s="426" t="s">
        <v>188</v>
      </c>
      <c r="C966" s="427">
        <v>91.183700000000002</v>
      </c>
      <c r="D966" s="427"/>
      <c r="E966" s="427" t="s">
        <v>212</v>
      </c>
      <c r="F966" s="427">
        <v>9.75</v>
      </c>
      <c r="G966" s="427">
        <v>9.7538401151049996</v>
      </c>
      <c r="H966" s="426" t="s">
        <v>189</v>
      </c>
      <c r="I966" s="428">
        <v>66207</v>
      </c>
      <c r="J966" s="428">
        <v>66207</v>
      </c>
      <c r="K966" s="428">
        <v>60369.97</v>
      </c>
      <c r="L966" s="383">
        <v>3</v>
      </c>
    </row>
    <row r="967" spans="1:12" s="381" customFormat="1" ht="15" x14ac:dyDescent="0.25">
      <c r="A967" s="382" t="s">
        <v>228</v>
      </c>
      <c r="B967" s="426" t="s">
        <v>188</v>
      </c>
      <c r="C967" s="427">
        <v>95.532499999999999</v>
      </c>
      <c r="D967" s="427"/>
      <c r="E967" s="427" t="s">
        <v>201</v>
      </c>
      <c r="F967" s="427">
        <v>9.25</v>
      </c>
      <c r="G967" s="427">
        <v>9.4614578952926998</v>
      </c>
      <c r="H967" s="426" t="s">
        <v>189</v>
      </c>
      <c r="I967" s="428">
        <v>345128</v>
      </c>
      <c r="J967" s="428">
        <v>345128</v>
      </c>
      <c r="K967" s="428">
        <v>329709.5</v>
      </c>
      <c r="L967" s="383">
        <v>1</v>
      </c>
    </row>
    <row r="968" spans="1:12" s="381" customFormat="1" ht="15" x14ac:dyDescent="0.25">
      <c r="A968" s="382" t="s">
        <v>228</v>
      </c>
      <c r="B968" s="426" t="s">
        <v>188</v>
      </c>
      <c r="C968" s="427">
        <v>95.555999999999997</v>
      </c>
      <c r="D968" s="427"/>
      <c r="E968" s="427" t="s">
        <v>198</v>
      </c>
      <c r="F968" s="427">
        <v>9.25</v>
      </c>
      <c r="G968" s="427">
        <v>9.4626818646627004</v>
      </c>
      <c r="H968" s="426" t="s">
        <v>189</v>
      </c>
      <c r="I968" s="428">
        <v>76687</v>
      </c>
      <c r="J968" s="428">
        <v>76687</v>
      </c>
      <c r="K968" s="428">
        <v>73279.02</v>
      </c>
      <c r="L968" s="383">
        <v>1</v>
      </c>
    </row>
    <row r="969" spans="1:12" s="381" customFormat="1" ht="15" x14ac:dyDescent="0.25">
      <c r="A969" s="382" t="s">
        <v>228</v>
      </c>
      <c r="B969" s="426" t="s">
        <v>188</v>
      </c>
      <c r="C969" s="427">
        <v>95.579499999999996</v>
      </c>
      <c r="D969" s="427"/>
      <c r="E969" s="427" t="s">
        <v>206</v>
      </c>
      <c r="F969" s="427">
        <v>9.25</v>
      </c>
      <c r="G969" s="427">
        <v>9.4639062499998996</v>
      </c>
      <c r="H969" s="426" t="s">
        <v>189</v>
      </c>
      <c r="I969" s="428">
        <v>366031</v>
      </c>
      <c r="J969" s="428">
        <v>366031</v>
      </c>
      <c r="K969" s="428">
        <v>349850.42</v>
      </c>
      <c r="L969" s="383">
        <v>1</v>
      </c>
    </row>
    <row r="970" spans="1:12" s="381" customFormat="1" ht="15" x14ac:dyDescent="0.25">
      <c r="A970" s="382" t="s">
        <v>228</v>
      </c>
      <c r="B970" s="426" t="s">
        <v>188</v>
      </c>
      <c r="C970" s="427">
        <v>96.7196</v>
      </c>
      <c r="D970" s="427"/>
      <c r="E970" s="427" t="s">
        <v>926</v>
      </c>
      <c r="F970" s="427">
        <v>9.25</v>
      </c>
      <c r="G970" s="427">
        <v>9.5231706027889995</v>
      </c>
      <c r="H970" s="426" t="s">
        <v>189</v>
      </c>
      <c r="I970" s="428">
        <v>70541</v>
      </c>
      <c r="J970" s="428">
        <v>70541</v>
      </c>
      <c r="K970" s="428">
        <v>68226.97</v>
      </c>
      <c r="L970" s="383">
        <v>2</v>
      </c>
    </row>
    <row r="971" spans="1:12" s="381" customFormat="1" ht="15" x14ac:dyDescent="0.25">
      <c r="A971" s="382" t="s">
        <v>228</v>
      </c>
      <c r="B971" s="426" t="s">
        <v>188</v>
      </c>
      <c r="C971" s="427">
        <v>96.888099999999994</v>
      </c>
      <c r="D971" s="427"/>
      <c r="E971" s="427" t="s">
        <v>701</v>
      </c>
      <c r="F971" s="427">
        <v>9.25</v>
      </c>
      <c r="G971" s="427">
        <v>9.5318950283384005</v>
      </c>
      <c r="H971" s="426" t="s">
        <v>189</v>
      </c>
      <c r="I971" s="428">
        <v>4657</v>
      </c>
      <c r="J971" s="428">
        <v>4657</v>
      </c>
      <c r="K971" s="428">
        <v>4512.08</v>
      </c>
      <c r="L971" s="383">
        <v>1</v>
      </c>
    </row>
    <row r="972" spans="1:12" s="381" customFormat="1" ht="15" x14ac:dyDescent="0.25">
      <c r="A972" s="382" t="s">
        <v>228</v>
      </c>
      <c r="B972" s="426" t="s">
        <v>188</v>
      </c>
      <c r="C972" s="427">
        <v>97.859300000000005</v>
      </c>
      <c r="D972" s="427"/>
      <c r="E972" s="427" t="s">
        <v>213</v>
      </c>
      <c r="F972" s="427">
        <v>8.75</v>
      </c>
      <c r="G972" s="427">
        <v>9.0413192844390995</v>
      </c>
      <c r="H972" s="426" t="s">
        <v>189</v>
      </c>
      <c r="I972" s="428">
        <v>37527</v>
      </c>
      <c r="J972" s="428">
        <v>37527</v>
      </c>
      <c r="K972" s="428">
        <v>36723.67</v>
      </c>
      <c r="L972" s="383">
        <v>1</v>
      </c>
    </row>
    <row r="973" spans="1:12" s="381" customFormat="1" ht="15" x14ac:dyDescent="0.25">
      <c r="A973" s="382" t="s">
        <v>273</v>
      </c>
      <c r="B973" s="426" t="s">
        <v>188</v>
      </c>
      <c r="C973" s="427">
        <v>95.786100000000005</v>
      </c>
      <c r="D973" s="427"/>
      <c r="E973" s="427" t="s">
        <v>198</v>
      </c>
      <c r="F973" s="427">
        <v>8.75</v>
      </c>
      <c r="G973" s="427">
        <v>8.9403123763731998</v>
      </c>
      <c r="H973" s="426" t="s">
        <v>189</v>
      </c>
      <c r="I973" s="428">
        <v>15557</v>
      </c>
      <c r="J973" s="428">
        <v>15557</v>
      </c>
      <c r="K973" s="428">
        <v>14901.44</v>
      </c>
      <c r="L973" s="383">
        <v>1</v>
      </c>
    </row>
    <row r="974" spans="1:12" s="381" customFormat="1" ht="15" x14ac:dyDescent="0.25">
      <c r="A974" s="382" t="s">
        <v>273</v>
      </c>
      <c r="B974" s="426" t="s">
        <v>188</v>
      </c>
      <c r="C974" s="427">
        <v>96.557500000000005</v>
      </c>
      <c r="D974" s="427"/>
      <c r="E974" s="427" t="s">
        <v>313</v>
      </c>
      <c r="F974" s="427">
        <v>8.5</v>
      </c>
      <c r="G974" s="427">
        <v>8.7106778575303991</v>
      </c>
      <c r="H974" s="426" t="s">
        <v>189</v>
      </c>
      <c r="I974" s="428">
        <v>18593</v>
      </c>
      <c r="J974" s="428">
        <v>18593</v>
      </c>
      <c r="K974" s="428">
        <v>17952.93</v>
      </c>
      <c r="L974" s="383">
        <v>1</v>
      </c>
    </row>
    <row r="975" spans="1:12" s="381" customFormat="1" ht="15" x14ac:dyDescent="0.25">
      <c r="A975" s="382" t="s">
        <v>273</v>
      </c>
      <c r="B975" s="426" t="s">
        <v>188</v>
      </c>
      <c r="C975" s="427">
        <v>98.253299999999996</v>
      </c>
      <c r="D975" s="427"/>
      <c r="E975" s="427" t="s">
        <v>315</v>
      </c>
      <c r="F975" s="427">
        <v>8</v>
      </c>
      <c r="G975" s="427">
        <v>8.2526007569419999</v>
      </c>
      <c r="H975" s="426" t="s">
        <v>189</v>
      </c>
      <c r="I975" s="428">
        <v>13862</v>
      </c>
      <c r="J975" s="428">
        <v>13862</v>
      </c>
      <c r="K975" s="428">
        <v>13619.87</v>
      </c>
      <c r="L975" s="383">
        <v>1</v>
      </c>
    </row>
    <row r="976" spans="1:12" s="381" customFormat="1" ht="15" x14ac:dyDescent="0.25">
      <c r="A976" s="382" t="s">
        <v>273</v>
      </c>
      <c r="B976" s="426" t="s">
        <v>188</v>
      </c>
      <c r="C976" s="427">
        <v>99.266499999999994</v>
      </c>
      <c r="D976" s="427"/>
      <c r="E976" s="427" t="s">
        <v>450</v>
      </c>
      <c r="F976" s="427">
        <v>7</v>
      </c>
      <c r="G976" s="427">
        <v>7.2232212973105003</v>
      </c>
      <c r="H976" s="426" t="s">
        <v>189</v>
      </c>
      <c r="I976" s="428">
        <v>4434</v>
      </c>
      <c r="J976" s="428">
        <v>4434</v>
      </c>
      <c r="K976" s="428">
        <v>4401.4799999999996</v>
      </c>
      <c r="L976" s="383">
        <v>1</v>
      </c>
    </row>
    <row r="977" spans="1:12" s="381" customFormat="1" ht="15" x14ac:dyDescent="0.25">
      <c r="A977" s="382" t="s">
        <v>254</v>
      </c>
      <c r="B977" s="426" t="s">
        <v>188</v>
      </c>
      <c r="C977" s="427">
        <v>92.609300000000005</v>
      </c>
      <c r="D977" s="427"/>
      <c r="E977" s="427" t="s">
        <v>927</v>
      </c>
      <c r="F977" s="427">
        <v>8.5</v>
      </c>
      <c r="G977" s="427">
        <v>8.5215475927720998</v>
      </c>
      <c r="H977" s="426" t="s">
        <v>189</v>
      </c>
      <c r="I977" s="428">
        <v>185100</v>
      </c>
      <c r="J977" s="428">
        <v>185100</v>
      </c>
      <c r="K977" s="428">
        <v>171419.76</v>
      </c>
      <c r="L977" s="383">
        <v>2</v>
      </c>
    </row>
    <row r="978" spans="1:12" s="381" customFormat="1" ht="15" x14ac:dyDescent="0.25">
      <c r="A978" s="382" t="s">
        <v>254</v>
      </c>
      <c r="B978" s="426" t="s">
        <v>188</v>
      </c>
      <c r="C978" s="427">
        <v>92.751199999999997</v>
      </c>
      <c r="D978" s="427"/>
      <c r="E978" s="427" t="s">
        <v>928</v>
      </c>
      <c r="F978" s="427">
        <v>8.5</v>
      </c>
      <c r="G978" s="427">
        <v>8.5284337387529003</v>
      </c>
      <c r="H978" s="426" t="s">
        <v>189</v>
      </c>
      <c r="I978" s="428">
        <v>107450</v>
      </c>
      <c r="J978" s="428">
        <v>107450</v>
      </c>
      <c r="K978" s="428">
        <v>99661.2</v>
      </c>
      <c r="L978" s="383">
        <v>1</v>
      </c>
    </row>
    <row r="979" spans="1:12" s="381" customFormat="1" ht="15" x14ac:dyDescent="0.25">
      <c r="A979" s="382" t="s">
        <v>254</v>
      </c>
      <c r="B979" s="426" t="s">
        <v>188</v>
      </c>
      <c r="C979" s="427">
        <v>92.791899999999998</v>
      </c>
      <c r="D979" s="427"/>
      <c r="E979" s="427" t="s">
        <v>267</v>
      </c>
      <c r="F979" s="427">
        <v>8.5</v>
      </c>
      <c r="G979" s="427">
        <v>8.5304038914081008</v>
      </c>
      <c r="H979" s="426" t="s">
        <v>189</v>
      </c>
      <c r="I979" s="428">
        <v>107450</v>
      </c>
      <c r="J979" s="428">
        <v>107450</v>
      </c>
      <c r="K979" s="428">
        <v>99704.87</v>
      </c>
      <c r="L979" s="383">
        <v>1</v>
      </c>
    </row>
    <row r="980" spans="1:12" s="381" customFormat="1" ht="15" x14ac:dyDescent="0.25">
      <c r="A980" s="382" t="s">
        <v>254</v>
      </c>
      <c r="B980" s="426" t="s">
        <v>188</v>
      </c>
      <c r="C980" s="427">
        <v>94.806700000000006</v>
      </c>
      <c r="D980" s="427"/>
      <c r="E980" s="427" t="s">
        <v>929</v>
      </c>
      <c r="F980" s="427">
        <v>8.5</v>
      </c>
      <c r="G980" s="427">
        <v>8.6274134122181003</v>
      </c>
      <c r="H980" s="426" t="s">
        <v>189</v>
      </c>
      <c r="I980" s="428">
        <v>100000</v>
      </c>
      <c r="J980" s="428">
        <v>100000</v>
      </c>
      <c r="K980" s="428">
        <v>94806.7</v>
      </c>
      <c r="L980" s="383">
        <v>1</v>
      </c>
    </row>
    <row r="981" spans="1:12" s="381" customFormat="1" ht="15" x14ac:dyDescent="0.25">
      <c r="A981" s="382" t="s">
        <v>254</v>
      </c>
      <c r="B981" s="426" t="s">
        <v>188</v>
      </c>
      <c r="C981" s="427">
        <v>97.446100000000001</v>
      </c>
      <c r="D981" s="427"/>
      <c r="E981" s="427" t="s">
        <v>930</v>
      </c>
      <c r="F981" s="427">
        <v>8.5</v>
      </c>
      <c r="G981" s="427">
        <v>8.7525826984395003</v>
      </c>
      <c r="H981" s="426" t="s">
        <v>189</v>
      </c>
      <c r="I981" s="428">
        <v>93488</v>
      </c>
      <c r="J981" s="428">
        <v>93488</v>
      </c>
      <c r="K981" s="428">
        <v>91100.41</v>
      </c>
      <c r="L981" s="383">
        <v>1</v>
      </c>
    </row>
    <row r="982" spans="1:12" s="381" customFormat="1" ht="15" x14ac:dyDescent="0.25">
      <c r="A982" s="382" t="s">
        <v>931</v>
      </c>
      <c r="B982" s="426" t="s">
        <v>188</v>
      </c>
      <c r="C982" s="427">
        <v>92.078699999999998</v>
      </c>
      <c r="D982" s="427"/>
      <c r="E982" s="427" t="s">
        <v>932</v>
      </c>
      <c r="F982" s="427">
        <v>9.5</v>
      </c>
      <c r="G982" s="427">
        <v>9.5415659264183006</v>
      </c>
      <c r="H982" s="426" t="s">
        <v>189</v>
      </c>
      <c r="I982" s="428">
        <v>42325</v>
      </c>
      <c r="J982" s="428">
        <v>42325</v>
      </c>
      <c r="K982" s="428">
        <v>38972.300000000003</v>
      </c>
      <c r="L982" s="383">
        <v>1</v>
      </c>
    </row>
    <row r="983" spans="1:12" s="381" customFormat="1" ht="15" x14ac:dyDescent="0.25">
      <c r="A983" s="382" t="s">
        <v>931</v>
      </c>
      <c r="B983" s="426" t="s">
        <v>188</v>
      </c>
      <c r="C983" s="427">
        <v>92.145799999999994</v>
      </c>
      <c r="D983" s="427"/>
      <c r="E983" s="427" t="s">
        <v>765</v>
      </c>
      <c r="F983" s="427">
        <v>9.5</v>
      </c>
      <c r="G983" s="427">
        <v>9.5452564015169994</v>
      </c>
      <c r="H983" s="426" t="s">
        <v>189</v>
      </c>
      <c r="I983" s="428">
        <v>24218</v>
      </c>
      <c r="J983" s="428">
        <v>24218</v>
      </c>
      <c r="K983" s="428">
        <v>22315.88</v>
      </c>
      <c r="L983" s="383">
        <v>1</v>
      </c>
    </row>
    <row r="984" spans="1:12" s="381" customFormat="1" ht="15" x14ac:dyDescent="0.25">
      <c r="A984" s="382" t="s">
        <v>931</v>
      </c>
      <c r="B984" s="426" t="s">
        <v>188</v>
      </c>
      <c r="C984" s="427">
        <v>92.325400000000002</v>
      </c>
      <c r="D984" s="427"/>
      <c r="E984" s="427" t="s">
        <v>871</v>
      </c>
      <c r="F984" s="427">
        <v>9.5</v>
      </c>
      <c r="G984" s="427">
        <v>9.5551159718699008</v>
      </c>
      <c r="H984" s="426" t="s">
        <v>189</v>
      </c>
      <c r="I984" s="428">
        <v>40675</v>
      </c>
      <c r="J984" s="428">
        <v>40675</v>
      </c>
      <c r="K984" s="428">
        <v>37553.370000000003</v>
      </c>
      <c r="L984" s="383">
        <v>3</v>
      </c>
    </row>
    <row r="985" spans="1:12" s="381" customFormat="1" ht="15" x14ac:dyDescent="0.25">
      <c r="A985" s="382" t="s">
        <v>931</v>
      </c>
      <c r="B985" s="426" t="s">
        <v>188</v>
      </c>
      <c r="C985" s="427">
        <v>95.670900000000003</v>
      </c>
      <c r="D985" s="427"/>
      <c r="E985" s="427" t="s">
        <v>198</v>
      </c>
      <c r="F985" s="427">
        <v>9</v>
      </c>
      <c r="G985" s="427">
        <v>9.2013418145391999</v>
      </c>
      <c r="H985" s="426" t="s">
        <v>189</v>
      </c>
      <c r="I985" s="428">
        <v>11512</v>
      </c>
      <c r="J985" s="428">
        <v>11512</v>
      </c>
      <c r="K985" s="428">
        <v>11013.63</v>
      </c>
      <c r="L985" s="383">
        <v>1</v>
      </c>
    </row>
    <row r="986" spans="1:12" s="381" customFormat="1" ht="15" x14ac:dyDescent="0.25">
      <c r="A986" s="382" t="s">
        <v>931</v>
      </c>
      <c r="B986" s="426" t="s">
        <v>188</v>
      </c>
      <c r="C986" s="427">
        <v>97.774900000000002</v>
      </c>
      <c r="D986" s="427"/>
      <c r="E986" s="427" t="s">
        <v>933</v>
      </c>
      <c r="F986" s="427">
        <v>7.25</v>
      </c>
      <c r="G986" s="427">
        <v>7.4319423174179002</v>
      </c>
      <c r="H986" s="426" t="s">
        <v>189</v>
      </c>
      <c r="I986" s="428">
        <v>90000</v>
      </c>
      <c r="J986" s="428">
        <v>90000</v>
      </c>
      <c r="K986" s="428">
        <v>87997.45</v>
      </c>
      <c r="L986" s="383">
        <v>1</v>
      </c>
    </row>
    <row r="987" spans="1:12" s="381" customFormat="1" ht="15" x14ac:dyDescent="0.25">
      <c r="A987" s="382" t="s">
        <v>301</v>
      </c>
      <c r="B987" s="426" t="s">
        <v>188</v>
      </c>
      <c r="C987" s="427">
        <v>95.489400000000003</v>
      </c>
      <c r="D987" s="427"/>
      <c r="E987" s="427" t="s">
        <v>211</v>
      </c>
      <c r="F987" s="427">
        <v>4.75</v>
      </c>
      <c r="G987" s="427">
        <v>4.7506171478272998</v>
      </c>
      <c r="H987" s="426" t="s">
        <v>189</v>
      </c>
      <c r="I987" s="428">
        <v>1500000</v>
      </c>
      <c r="J987" s="428">
        <v>1500000</v>
      </c>
      <c r="K987" s="428">
        <v>1432341.75</v>
      </c>
      <c r="L987" s="383">
        <v>1</v>
      </c>
    </row>
    <row r="988" spans="1:12" s="381" customFormat="1" ht="15" x14ac:dyDescent="0.25">
      <c r="A988" s="382" t="s">
        <v>301</v>
      </c>
      <c r="B988" s="426" t="s">
        <v>188</v>
      </c>
      <c r="C988" s="427">
        <v>95.501499999999993</v>
      </c>
      <c r="D988" s="427"/>
      <c r="E988" s="427" t="s">
        <v>212</v>
      </c>
      <c r="F988" s="427">
        <v>4.75</v>
      </c>
      <c r="G988" s="427">
        <v>4.7509258011666002</v>
      </c>
      <c r="H988" s="426" t="s">
        <v>189</v>
      </c>
      <c r="I988" s="428">
        <v>500000</v>
      </c>
      <c r="J988" s="428">
        <v>500000</v>
      </c>
      <c r="K988" s="428">
        <v>477507.41</v>
      </c>
      <c r="L988" s="383">
        <v>1</v>
      </c>
    </row>
    <row r="989" spans="1:12" s="381" customFormat="1" ht="15" x14ac:dyDescent="0.25">
      <c r="A989" s="382" t="s">
        <v>247</v>
      </c>
      <c r="B989" s="426" t="s">
        <v>188</v>
      </c>
      <c r="C989" s="427">
        <v>93.654899999999998</v>
      </c>
      <c r="D989" s="427"/>
      <c r="E989" s="427" t="s">
        <v>239</v>
      </c>
      <c r="F989" s="427">
        <v>9</v>
      </c>
      <c r="G989" s="427">
        <v>9.0986479371485007</v>
      </c>
      <c r="H989" s="426" t="s">
        <v>189</v>
      </c>
      <c r="I989" s="428">
        <v>22000</v>
      </c>
      <c r="J989" s="428">
        <v>22000</v>
      </c>
      <c r="K989" s="428">
        <v>20604.07</v>
      </c>
      <c r="L989" s="383">
        <v>1</v>
      </c>
    </row>
    <row r="990" spans="1:12" s="381" customFormat="1" ht="15" x14ac:dyDescent="0.25">
      <c r="A990" s="382" t="s">
        <v>247</v>
      </c>
      <c r="B990" s="426" t="s">
        <v>188</v>
      </c>
      <c r="C990" s="427">
        <v>95.808400000000006</v>
      </c>
      <c r="D990" s="427"/>
      <c r="E990" s="427" t="s">
        <v>206</v>
      </c>
      <c r="F990" s="427">
        <v>8.75</v>
      </c>
      <c r="G990" s="427">
        <v>8.9414062499999005</v>
      </c>
      <c r="H990" s="426" t="s">
        <v>189</v>
      </c>
      <c r="I990" s="428">
        <v>6000</v>
      </c>
      <c r="J990" s="428">
        <v>6000</v>
      </c>
      <c r="K990" s="428">
        <v>5748.5</v>
      </c>
      <c r="L990" s="383">
        <v>1</v>
      </c>
    </row>
    <row r="991" spans="1:12" s="381" customFormat="1" ht="15" x14ac:dyDescent="0.25">
      <c r="A991" s="382" t="s">
        <v>247</v>
      </c>
      <c r="B991" s="426" t="s">
        <v>188</v>
      </c>
      <c r="C991" s="427">
        <v>97.979200000000006</v>
      </c>
      <c r="D991" s="427"/>
      <c r="E991" s="427" t="s">
        <v>213</v>
      </c>
      <c r="F991" s="427">
        <v>8.25</v>
      </c>
      <c r="G991" s="427">
        <v>8.5087619433745001</v>
      </c>
      <c r="H991" s="426" t="s">
        <v>189</v>
      </c>
      <c r="I991" s="428">
        <v>87000</v>
      </c>
      <c r="J991" s="428">
        <v>87000</v>
      </c>
      <c r="K991" s="428">
        <v>85241.89</v>
      </c>
      <c r="L991" s="383">
        <v>1</v>
      </c>
    </row>
    <row r="992" spans="1:12" s="381" customFormat="1" ht="15" x14ac:dyDescent="0.25">
      <c r="A992" s="382" t="s">
        <v>934</v>
      </c>
      <c r="B992" s="426" t="s">
        <v>188</v>
      </c>
      <c r="C992" s="427">
        <v>96.169899999999998</v>
      </c>
      <c r="D992" s="427"/>
      <c r="E992" s="427" t="s">
        <v>935</v>
      </c>
      <c r="F992" s="427">
        <v>9.25</v>
      </c>
      <c r="G992" s="427">
        <v>9.4946517678066993</v>
      </c>
      <c r="H992" s="426" t="s">
        <v>189</v>
      </c>
      <c r="I992" s="428">
        <v>16638</v>
      </c>
      <c r="J992" s="428">
        <v>16638</v>
      </c>
      <c r="K992" s="428">
        <v>16000.74</v>
      </c>
      <c r="L992" s="383">
        <v>3</v>
      </c>
    </row>
    <row r="993" spans="1:12" s="381" customFormat="1" ht="15" x14ac:dyDescent="0.25">
      <c r="A993" s="382" t="s">
        <v>936</v>
      </c>
      <c r="B993" s="426" t="s">
        <v>188</v>
      </c>
      <c r="C993" s="427">
        <v>95.250699999999995</v>
      </c>
      <c r="D993" s="427"/>
      <c r="E993" s="427" t="s">
        <v>191</v>
      </c>
      <c r="F993" s="427">
        <v>5</v>
      </c>
      <c r="G993" s="427">
        <v>5.0003416064632003</v>
      </c>
      <c r="H993" s="426" t="s">
        <v>189</v>
      </c>
      <c r="I993" s="428">
        <v>2187500</v>
      </c>
      <c r="J993" s="428">
        <v>2187500</v>
      </c>
      <c r="K993" s="428">
        <v>2083608.94</v>
      </c>
      <c r="L993" s="383">
        <v>1</v>
      </c>
    </row>
    <row r="994" spans="1:12" s="381" customFormat="1" ht="15" x14ac:dyDescent="0.25">
      <c r="A994" s="382" t="s">
        <v>936</v>
      </c>
      <c r="B994" s="426" t="s">
        <v>188</v>
      </c>
      <c r="C994" s="427">
        <v>95.275899999999993</v>
      </c>
      <c r="D994" s="427"/>
      <c r="E994" s="427" t="s">
        <v>212</v>
      </c>
      <c r="F994" s="427">
        <v>5</v>
      </c>
      <c r="G994" s="427">
        <v>5.0010250042614999</v>
      </c>
      <c r="H994" s="426" t="s">
        <v>189</v>
      </c>
      <c r="I994" s="428">
        <v>2000000</v>
      </c>
      <c r="J994" s="428">
        <v>2000000</v>
      </c>
      <c r="K994" s="428">
        <v>1905518.06</v>
      </c>
      <c r="L994" s="383">
        <v>3</v>
      </c>
    </row>
    <row r="995" spans="1:12" s="381" customFormat="1" ht="15" x14ac:dyDescent="0.25">
      <c r="A995" s="382" t="s">
        <v>463</v>
      </c>
      <c r="B995" s="426" t="s">
        <v>188</v>
      </c>
      <c r="C995" s="427">
        <v>95.488200000000006</v>
      </c>
      <c r="D995" s="427"/>
      <c r="E995" s="427" t="s">
        <v>340</v>
      </c>
      <c r="F995" s="427">
        <v>9</v>
      </c>
      <c r="G995" s="427">
        <v>9.1920900986117999</v>
      </c>
      <c r="H995" s="426" t="s">
        <v>189</v>
      </c>
      <c r="I995" s="428">
        <v>15651</v>
      </c>
      <c r="J995" s="428">
        <v>15651</v>
      </c>
      <c r="K995" s="428">
        <v>14944.86</v>
      </c>
      <c r="L995" s="383">
        <v>1</v>
      </c>
    </row>
    <row r="996" spans="1:12" s="381" customFormat="1" ht="15" x14ac:dyDescent="0.25">
      <c r="A996" s="382" t="s">
        <v>463</v>
      </c>
      <c r="B996" s="426" t="s">
        <v>188</v>
      </c>
      <c r="C996" s="427">
        <v>98.336500000000001</v>
      </c>
      <c r="D996" s="427"/>
      <c r="E996" s="427" t="s">
        <v>314</v>
      </c>
      <c r="F996" s="427">
        <v>7.25</v>
      </c>
      <c r="G996" s="427">
        <v>7.4541006948698003</v>
      </c>
      <c r="H996" s="426" t="s">
        <v>189</v>
      </c>
      <c r="I996" s="428">
        <v>10220</v>
      </c>
      <c r="J996" s="428">
        <v>10220</v>
      </c>
      <c r="K996" s="428">
        <v>10049.99</v>
      </c>
      <c r="L996" s="383">
        <v>1</v>
      </c>
    </row>
    <row r="997" spans="1:12" s="381" customFormat="1" ht="15" x14ac:dyDescent="0.25">
      <c r="A997" s="382" t="s">
        <v>463</v>
      </c>
      <c r="B997" s="426" t="s">
        <v>188</v>
      </c>
      <c r="C997" s="427">
        <v>98.7898</v>
      </c>
      <c r="D997" s="427"/>
      <c r="E997" s="427" t="s">
        <v>217</v>
      </c>
      <c r="F997" s="427">
        <v>7</v>
      </c>
      <c r="G997" s="427">
        <v>7.2052161521707996</v>
      </c>
      <c r="H997" s="426" t="s">
        <v>189</v>
      </c>
      <c r="I997" s="428">
        <v>60000</v>
      </c>
      <c r="J997" s="428">
        <v>60000</v>
      </c>
      <c r="K997" s="428">
        <v>59273.89</v>
      </c>
      <c r="L997" s="383">
        <v>1</v>
      </c>
    </row>
    <row r="998" spans="1:12" s="381" customFormat="1" ht="15" x14ac:dyDescent="0.25">
      <c r="A998" s="382" t="s">
        <v>937</v>
      </c>
      <c r="B998" s="426" t="s">
        <v>188</v>
      </c>
      <c r="C998" s="427">
        <v>95.170100000000005</v>
      </c>
      <c r="D998" s="427"/>
      <c r="E998" s="427" t="s">
        <v>595</v>
      </c>
      <c r="F998" s="427">
        <v>9</v>
      </c>
      <c r="G998" s="427">
        <v>9.1759582424600001</v>
      </c>
      <c r="H998" s="426" t="s">
        <v>189</v>
      </c>
      <c r="I998" s="428">
        <v>10358</v>
      </c>
      <c r="J998" s="428">
        <v>10358</v>
      </c>
      <c r="K998" s="428">
        <v>9857.7199999999993</v>
      </c>
      <c r="L998" s="383">
        <v>1</v>
      </c>
    </row>
    <row r="999" spans="1:12" s="381" customFormat="1" ht="15" x14ac:dyDescent="0.25">
      <c r="A999" s="382" t="s">
        <v>220</v>
      </c>
      <c r="B999" s="426" t="s">
        <v>188</v>
      </c>
      <c r="C999" s="427">
        <v>90.932100000000005</v>
      </c>
      <c r="D999" s="427"/>
      <c r="E999" s="427" t="s">
        <v>191</v>
      </c>
      <c r="F999" s="427">
        <v>10</v>
      </c>
      <c r="G999" s="427">
        <v>10.0013450136257</v>
      </c>
      <c r="H999" s="426" t="s">
        <v>189</v>
      </c>
      <c r="I999" s="428">
        <v>2055268</v>
      </c>
      <c r="J999" s="428">
        <v>2055268</v>
      </c>
      <c r="K999" s="428">
        <v>1868897.39</v>
      </c>
      <c r="L999" s="383">
        <v>52</v>
      </c>
    </row>
    <row r="1000" spans="1:12" s="381" customFormat="1" ht="15" x14ac:dyDescent="0.25">
      <c r="A1000" s="382" t="s">
        <v>220</v>
      </c>
      <c r="B1000" s="426" t="s">
        <v>188</v>
      </c>
      <c r="C1000" s="427">
        <v>90.954999999999998</v>
      </c>
      <c r="D1000" s="427"/>
      <c r="E1000" s="427" t="s">
        <v>211</v>
      </c>
      <c r="F1000" s="427">
        <v>10</v>
      </c>
      <c r="G1000" s="427">
        <v>10.002690500363199</v>
      </c>
      <c r="H1000" s="426" t="s">
        <v>189</v>
      </c>
      <c r="I1000" s="428">
        <v>476694</v>
      </c>
      <c r="J1000" s="428">
        <v>476694</v>
      </c>
      <c r="K1000" s="428">
        <v>433577.15</v>
      </c>
      <c r="L1000" s="383">
        <v>18</v>
      </c>
    </row>
    <row r="1001" spans="1:12" s="381" customFormat="1" ht="15" x14ac:dyDescent="0.25">
      <c r="A1001" s="382" t="s">
        <v>220</v>
      </c>
      <c r="B1001" s="426" t="s">
        <v>188</v>
      </c>
      <c r="C1001" s="427">
        <v>90.977999999999994</v>
      </c>
      <c r="D1001" s="427"/>
      <c r="E1001" s="427" t="s">
        <v>212</v>
      </c>
      <c r="F1001" s="427">
        <v>10</v>
      </c>
      <c r="G1001" s="427">
        <v>10.004036460490299</v>
      </c>
      <c r="H1001" s="426" t="s">
        <v>189</v>
      </c>
      <c r="I1001" s="428">
        <v>2033779</v>
      </c>
      <c r="J1001" s="428">
        <v>2033779</v>
      </c>
      <c r="K1001" s="428">
        <v>1850291.74</v>
      </c>
      <c r="L1001" s="383">
        <v>19</v>
      </c>
    </row>
    <row r="1002" spans="1:12" s="381" customFormat="1" ht="15" x14ac:dyDescent="0.25">
      <c r="A1002" s="382" t="s">
        <v>220</v>
      </c>
      <c r="B1002" s="426" t="s">
        <v>188</v>
      </c>
      <c r="C1002" s="427">
        <v>91.139200000000002</v>
      </c>
      <c r="D1002" s="427"/>
      <c r="E1002" s="427" t="s">
        <v>536</v>
      </c>
      <c r="F1002" s="427">
        <v>10</v>
      </c>
      <c r="G1002" s="427">
        <v>10.0134714596763</v>
      </c>
      <c r="H1002" s="426" t="s">
        <v>189</v>
      </c>
      <c r="I1002" s="428">
        <v>1000000</v>
      </c>
      <c r="J1002" s="428">
        <v>1000000</v>
      </c>
      <c r="K1002" s="428">
        <v>911392.4</v>
      </c>
      <c r="L1002" s="383">
        <v>3</v>
      </c>
    </row>
    <row r="1003" spans="1:12" s="381" customFormat="1" ht="15" x14ac:dyDescent="0.25">
      <c r="A1003" s="382" t="s">
        <v>220</v>
      </c>
      <c r="B1003" s="426" t="s">
        <v>188</v>
      </c>
      <c r="C1003" s="427">
        <v>91.533199999999994</v>
      </c>
      <c r="D1003" s="427"/>
      <c r="E1003" s="427" t="s">
        <v>522</v>
      </c>
      <c r="F1003" s="427">
        <v>10</v>
      </c>
      <c r="G1003" s="427">
        <v>10.0364822468841</v>
      </c>
      <c r="H1003" s="426" t="s">
        <v>189</v>
      </c>
      <c r="I1003" s="428">
        <v>400000</v>
      </c>
      <c r="J1003" s="428">
        <v>400000</v>
      </c>
      <c r="K1003" s="428">
        <v>366132.72</v>
      </c>
      <c r="L1003" s="383">
        <v>2</v>
      </c>
    </row>
    <row r="1004" spans="1:12" s="381" customFormat="1" ht="15" x14ac:dyDescent="0.25">
      <c r="A1004" s="382" t="s">
        <v>220</v>
      </c>
      <c r="B1004" s="426" t="s">
        <v>188</v>
      </c>
      <c r="C1004" s="427">
        <v>91.5565</v>
      </c>
      <c r="D1004" s="427"/>
      <c r="E1004" s="427" t="s">
        <v>268</v>
      </c>
      <c r="F1004" s="427">
        <v>10</v>
      </c>
      <c r="G1004" s="427">
        <v>10.037840132729601</v>
      </c>
      <c r="H1004" s="426" t="s">
        <v>189</v>
      </c>
      <c r="I1004" s="428">
        <v>655333</v>
      </c>
      <c r="J1004" s="428">
        <v>655333</v>
      </c>
      <c r="K1004" s="428">
        <v>599999.68999999994</v>
      </c>
      <c r="L1004" s="383">
        <v>1</v>
      </c>
    </row>
    <row r="1005" spans="1:12" s="381" customFormat="1" ht="15" x14ac:dyDescent="0.25">
      <c r="A1005" s="382" t="s">
        <v>220</v>
      </c>
      <c r="B1005" s="426" t="s">
        <v>188</v>
      </c>
      <c r="C1005" s="427">
        <v>93.417900000000003</v>
      </c>
      <c r="D1005" s="427"/>
      <c r="E1005" s="427" t="s">
        <v>938</v>
      </c>
      <c r="F1005" s="427">
        <v>9.5</v>
      </c>
      <c r="G1005" s="427">
        <v>9.6148387526524992</v>
      </c>
      <c r="H1005" s="426" t="s">
        <v>189</v>
      </c>
      <c r="I1005" s="428">
        <v>10500</v>
      </c>
      <c r="J1005" s="428">
        <v>10500</v>
      </c>
      <c r="K1005" s="428">
        <v>9808.8799999999992</v>
      </c>
      <c r="L1005" s="383">
        <v>1</v>
      </c>
    </row>
    <row r="1006" spans="1:12" s="381" customFormat="1" ht="15" x14ac:dyDescent="0.25">
      <c r="A1006" s="382" t="s">
        <v>220</v>
      </c>
      <c r="B1006" s="426" t="s">
        <v>188</v>
      </c>
      <c r="C1006" s="427">
        <v>93.556299999999993</v>
      </c>
      <c r="D1006" s="427"/>
      <c r="E1006" s="427" t="s">
        <v>510</v>
      </c>
      <c r="F1006" s="427">
        <v>9.5</v>
      </c>
      <c r="G1006" s="427">
        <v>9.6223730510682994</v>
      </c>
      <c r="H1006" s="426" t="s">
        <v>189</v>
      </c>
      <c r="I1006" s="428">
        <v>640</v>
      </c>
      <c r="J1006" s="428">
        <v>640</v>
      </c>
      <c r="K1006" s="428">
        <v>598.76</v>
      </c>
      <c r="L1006" s="383">
        <v>1</v>
      </c>
    </row>
    <row r="1007" spans="1:12" s="381" customFormat="1" ht="15" x14ac:dyDescent="0.25">
      <c r="A1007" s="382" t="s">
        <v>220</v>
      </c>
      <c r="B1007" s="426" t="s">
        <v>188</v>
      </c>
      <c r="C1007" s="427">
        <v>93.914500000000004</v>
      </c>
      <c r="D1007" s="427"/>
      <c r="E1007" s="427" t="s">
        <v>360</v>
      </c>
      <c r="F1007" s="427">
        <v>10.75</v>
      </c>
      <c r="G1007" s="427">
        <v>10.9778650313306</v>
      </c>
      <c r="H1007" s="426" t="s">
        <v>189</v>
      </c>
      <c r="I1007" s="428">
        <v>21290</v>
      </c>
      <c r="J1007" s="428">
        <v>21290</v>
      </c>
      <c r="K1007" s="428">
        <v>19994.39</v>
      </c>
      <c r="L1007" s="383">
        <v>1</v>
      </c>
    </row>
    <row r="1008" spans="1:12" s="381" customFormat="1" ht="15" x14ac:dyDescent="0.25">
      <c r="A1008" s="382" t="s">
        <v>220</v>
      </c>
      <c r="B1008" s="426" t="s">
        <v>188</v>
      </c>
      <c r="C1008" s="427">
        <v>94.114000000000004</v>
      </c>
      <c r="D1008" s="427"/>
      <c r="E1008" s="427" t="s">
        <v>890</v>
      </c>
      <c r="F1008" s="427">
        <v>9.5</v>
      </c>
      <c r="G1008" s="427">
        <v>9.6526657583521995</v>
      </c>
      <c r="H1008" s="426" t="s">
        <v>189</v>
      </c>
      <c r="I1008" s="428">
        <v>350000</v>
      </c>
      <c r="J1008" s="428">
        <v>350000</v>
      </c>
      <c r="K1008" s="428">
        <v>329398.84999999998</v>
      </c>
      <c r="L1008" s="383">
        <v>1</v>
      </c>
    </row>
    <row r="1009" spans="1:12" s="381" customFormat="1" ht="15" x14ac:dyDescent="0.25">
      <c r="A1009" s="382" t="s">
        <v>220</v>
      </c>
      <c r="B1009" s="426" t="s">
        <v>188</v>
      </c>
      <c r="C1009" s="427">
        <v>94.116200000000006</v>
      </c>
      <c r="D1009" s="427"/>
      <c r="E1009" s="427" t="s">
        <v>523</v>
      </c>
      <c r="F1009" s="427">
        <v>9.3000000000000007</v>
      </c>
      <c r="G1009" s="427">
        <v>9.4402686438742993</v>
      </c>
      <c r="H1009" s="426" t="s">
        <v>189</v>
      </c>
      <c r="I1009" s="428">
        <v>319000</v>
      </c>
      <c r="J1009" s="428">
        <v>319000</v>
      </c>
      <c r="K1009" s="428">
        <v>300230.58</v>
      </c>
      <c r="L1009" s="383">
        <v>2</v>
      </c>
    </row>
    <row r="1010" spans="1:12" s="381" customFormat="1" ht="15" x14ac:dyDescent="0.25">
      <c r="A1010" s="382" t="s">
        <v>220</v>
      </c>
      <c r="B1010" s="426" t="s">
        <v>188</v>
      </c>
      <c r="C1010" s="427">
        <v>94.146000000000001</v>
      </c>
      <c r="D1010" s="427"/>
      <c r="E1010" s="427" t="s">
        <v>523</v>
      </c>
      <c r="F1010" s="427">
        <v>9.25</v>
      </c>
      <c r="G1010" s="427">
        <v>9.3887721209198993</v>
      </c>
      <c r="H1010" s="426" t="s">
        <v>189</v>
      </c>
      <c r="I1010" s="428">
        <v>552</v>
      </c>
      <c r="J1010" s="428">
        <v>552</v>
      </c>
      <c r="K1010" s="428">
        <v>519.69000000000005</v>
      </c>
      <c r="L1010" s="383">
        <v>1</v>
      </c>
    </row>
    <row r="1011" spans="1:12" s="381" customFormat="1" ht="15" x14ac:dyDescent="0.25">
      <c r="A1011" s="382" t="s">
        <v>220</v>
      </c>
      <c r="B1011" s="426" t="s">
        <v>188</v>
      </c>
      <c r="C1011" s="427">
        <v>94.191500000000005</v>
      </c>
      <c r="D1011" s="427"/>
      <c r="E1011" s="427" t="s">
        <v>939</v>
      </c>
      <c r="F1011" s="427">
        <v>9.25</v>
      </c>
      <c r="G1011" s="427">
        <v>9.3911713970995994</v>
      </c>
      <c r="H1011" s="426" t="s">
        <v>189</v>
      </c>
      <c r="I1011" s="428">
        <v>161802</v>
      </c>
      <c r="J1011" s="428">
        <v>161802</v>
      </c>
      <c r="K1011" s="428">
        <v>152403.76999999999</v>
      </c>
      <c r="L1011" s="383">
        <v>1</v>
      </c>
    </row>
    <row r="1012" spans="1:12" s="381" customFormat="1" ht="15" x14ac:dyDescent="0.25">
      <c r="A1012" s="382" t="s">
        <v>220</v>
      </c>
      <c r="B1012" s="426" t="s">
        <v>188</v>
      </c>
      <c r="C1012" s="427">
        <v>94.811099999999996</v>
      </c>
      <c r="D1012" s="427"/>
      <c r="E1012" s="427" t="s">
        <v>878</v>
      </c>
      <c r="F1012" s="427">
        <v>9.25</v>
      </c>
      <c r="G1012" s="427">
        <v>9.4237198830149005</v>
      </c>
      <c r="H1012" s="426" t="s">
        <v>189</v>
      </c>
      <c r="I1012" s="428">
        <v>23683</v>
      </c>
      <c r="J1012" s="428">
        <v>23683</v>
      </c>
      <c r="K1012" s="428">
        <v>22454.11</v>
      </c>
      <c r="L1012" s="383">
        <v>2</v>
      </c>
    </row>
    <row r="1013" spans="1:12" s="381" customFormat="1" ht="15" x14ac:dyDescent="0.25">
      <c r="A1013" s="382" t="s">
        <v>220</v>
      </c>
      <c r="B1013" s="426" t="s">
        <v>188</v>
      </c>
      <c r="C1013" s="427">
        <v>95.141900000000007</v>
      </c>
      <c r="D1013" s="427"/>
      <c r="E1013" s="427" t="s">
        <v>294</v>
      </c>
      <c r="F1013" s="427">
        <v>9.1</v>
      </c>
      <c r="G1013" s="427">
        <v>9.2810584697474994</v>
      </c>
      <c r="H1013" s="426" t="s">
        <v>189</v>
      </c>
      <c r="I1013" s="428">
        <v>6606</v>
      </c>
      <c r="J1013" s="428">
        <v>6606</v>
      </c>
      <c r="K1013" s="428">
        <v>6285.08</v>
      </c>
      <c r="L1013" s="383">
        <v>1</v>
      </c>
    </row>
    <row r="1014" spans="1:12" s="381" customFormat="1" ht="15" x14ac:dyDescent="0.25">
      <c r="A1014" s="382" t="s">
        <v>220</v>
      </c>
      <c r="B1014" s="426" t="s">
        <v>188</v>
      </c>
      <c r="C1014" s="427">
        <v>95.561700000000002</v>
      </c>
      <c r="D1014" s="427"/>
      <c r="E1014" s="427" t="s">
        <v>447</v>
      </c>
      <c r="F1014" s="427">
        <v>8</v>
      </c>
      <c r="G1014" s="427">
        <v>8.1336539410577</v>
      </c>
      <c r="H1014" s="426" t="s">
        <v>189</v>
      </c>
      <c r="I1014" s="428">
        <v>430000</v>
      </c>
      <c r="J1014" s="428">
        <v>430000</v>
      </c>
      <c r="K1014" s="428">
        <v>410915.27</v>
      </c>
      <c r="L1014" s="383">
        <v>3</v>
      </c>
    </row>
    <row r="1015" spans="1:12" s="381" customFormat="1" ht="15" x14ac:dyDescent="0.25">
      <c r="A1015" s="382" t="s">
        <v>220</v>
      </c>
      <c r="B1015" s="426" t="s">
        <v>188</v>
      </c>
      <c r="C1015" s="427">
        <v>95.670900000000003</v>
      </c>
      <c r="D1015" s="427"/>
      <c r="E1015" s="427" t="s">
        <v>198</v>
      </c>
      <c r="F1015" s="427">
        <v>9</v>
      </c>
      <c r="G1015" s="427">
        <v>9.2013418145391999</v>
      </c>
      <c r="H1015" s="426" t="s">
        <v>189</v>
      </c>
      <c r="I1015" s="428">
        <v>31358</v>
      </c>
      <c r="J1015" s="428">
        <v>31358</v>
      </c>
      <c r="K1015" s="428">
        <v>30000.48</v>
      </c>
      <c r="L1015" s="383">
        <v>1</v>
      </c>
    </row>
    <row r="1016" spans="1:12" s="381" customFormat="1" ht="15" x14ac:dyDescent="0.25">
      <c r="A1016" s="382" t="s">
        <v>220</v>
      </c>
      <c r="B1016" s="426" t="s">
        <v>188</v>
      </c>
      <c r="C1016" s="427">
        <v>97.099900000000005</v>
      </c>
      <c r="D1016" s="427"/>
      <c r="E1016" s="427" t="s">
        <v>314</v>
      </c>
      <c r="F1016" s="427">
        <v>12.8</v>
      </c>
      <c r="G1016" s="427">
        <v>13.4424824695247</v>
      </c>
      <c r="H1016" s="426" t="s">
        <v>189</v>
      </c>
      <c r="I1016" s="428">
        <v>4550</v>
      </c>
      <c r="J1016" s="428">
        <v>4550</v>
      </c>
      <c r="K1016" s="428">
        <v>4418.05</v>
      </c>
      <c r="L1016" s="383">
        <v>1</v>
      </c>
    </row>
    <row r="1017" spans="1:12" s="381" customFormat="1" ht="15" x14ac:dyDescent="0.25">
      <c r="A1017" s="382" t="s">
        <v>220</v>
      </c>
      <c r="B1017" s="426" t="s">
        <v>188</v>
      </c>
      <c r="C1017" s="427">
        <v>97.244699999999995</v>
      </c>
      <c r="D1017" s="427"/>
      <c r="E1017" s="427" t="s">
        <v>367</v>
      </c>
      <c r="F1017" s="427">
        <v>10</v>
      </c>
      <c r="G1017" s="427">
        <v>10.363528617578099</v>
      </c>
      <c r="H1017" s="426" t="s">
        <v>189</v>
      </c>
      <c r="I1017" s="428">
        <v>165207</v>
      </c>
      <c r="J1017" s="428">
        <v>165207</v>
      </c>
      <c r="K1017" s="428">
        <v>160655.10999999999</v>
      </c>
      <c r="L1017" s="383">
        <v>1</v>
      </c>
    </row>
    <row r="1018" spans="1:12" s="381" customFormat="1" ht="15" x14ac:dyDescent="0.25">
      <c r="A1018" s="382" t="s">
        <v>220</v>
      </c>
      <c r="B1018" s="426" t="s">
        <v>188</v>
      </c>
      <c r="C1018" s="427">
        <v>99.091700000000003</v>
      </c>
      <c r="D1018" s="427"/>
      <c r="E1018" s="427" t="s">
        <v>940</v>
      </c>
      <c r="F1018" s="427">
        <v>10</v>
      </c>
      <c r="G1018" s="427">
        <v>10.466757043914299</v>
      </c>
      <c r="H1018" s="426" t="s">
        <v>189</v>
      </c>
      <c r="I1018" s="428">
        <v>164737</v>
      </c>
      <c r="J1018" s="428">
        <v>164737</v>
      </c>
      <c r="K1018" s="428">
        <v>163240.63</v>
      </c>
      <c r="L1018" s="383">
        <v>1</v>
      </c>
    </row>
    <row r="1019" spans="1:12" s="381" customFormat="1" ht="15" x14ac:dyDescent="0.25">
      <c r="A1019" s="382" t="s">
        <v>220</v>
      </c>
      <c r="B1019" s="426" t="s">
        <v>188</v>
      </c>
      <c r="C1019" s="427">
        <v>99.389899999999997</v>
      </c>
      <c r="D1019" s="427"/>
      <c r="E1019" s="427" t="s">
        <v>258</v>
      </c>
      <c r="F1019" s="427">
        <v>6.5</v>
      </c>
      <c r="G1019" s="427">
        <v>6.6946999776679998</v>
      </c>
      <c r="H1019" s="426" t="s">
        <v>189</v>
      </c>
      <c r="I1019" s="428">
        <v>148744</v>
      </c>
      <c r="J1019" s="428">
        <v>148744</v>
      </c>
      <c r="K1019" s="428">
        <v>147836.45000000001</v>
      </c>
      <c r="L1019" s="383">
        <v>2</v>
      </c>
    </row>
    <row r="1020" spans="1:12" s="381" customFormat="1" ht="15" x14ac:dyDescent="0.25">
      <c r="A1020" s="382" t="s">
        <v>220</v>
      </c>
      <c r="B1020" s="426" t="s">
        <v>188</v>
      </c>
      <c r="C1020" s="427">
        <v>99.619500000000002</v>
      </c>
      <c r="D1020" s="427"/>
      <c r="E1020" s="427" t="s">
        <v>941</v>
      </c>
      <c r="F1020" s="427">
        <v>6.25</v>
      </c>
      <c r="G1020" s="427">
        <v>6.4367733513534997</v>
      </c>
      <c r="H1020" s="426" t="s">
        <v>189</v>
      </c>
      <c r="I1020" s="428">
        <v>31534</v>
      </c>
      <c r="J1020" s="428">
        <v>31534</v>
      </c>
      <c r="K1020" s="428">
        <v>31414.02</v>
      </c>
      <c r="L1020" s="383">
        <v>1</v>
      </c>
    </row>
    <row r="1021" spans="1:12" s="381" customFormat="1" ht="15" x14ac:dyDescent="0.25">
      <c r="A1021" s="382" t="s">
        <v>220</v>
      </c>
      <c r="B1021" s="426" t="s">
        <v>188</v>
      </c>
      <c r="C1021" s="427">
        <v>99.8613</v>
      </c>
      <c r="D1021" s="427"/>
      <c r="E1021" s="427" t="s">
        <v>537</v>
      </c>
      <c r="F1021" s="427">
        <v>10</v>
      </c>
      <c r="G1021" s="427">
        <v>10.5094243744099</v>
      </c>
      <c r="H1021" s="426" t="s">
        <v>189</v>
      </c>
      <c r="I1021" s="428">
        <v>210617</v>
      </c>
      <c r="J1021" s="428">
        <v>210617</v>
      </c>
      <c r="K1021" s="428">
        <v>210324.88</v>
      </c>
      <c r="L1021" s="383">
        <v>1</v>
      </c>
    </row>
    <row r="1022" spans="1:12" s="381" customFormat="1" ht="15" x14ac:dyDescent="0.25">
      <c r="A1022" s="382" t="s">
        <v>221</v>
      </c>
      <c r="B1022" s="426" t="s">
        <v>188</v>
      </c>
      <c r="C1022" s="427">
        <v>97.218500000000006</v>
      </c>
      <c r="D1022" s="427"/>
      <c r="E1022" s="427" t="s">
        <v>942</v>
      </c>
      <c r="F1022" s="427">
        <v>10</v>
      </c>
      <c r="G1022" s="427">
        <v>10.362052182358299</v>
      </c>
      <c r="H1022" s="426" t="s">
        <v>189</v>
      </c>
      <c r="I1022" s="428">
        <v>214117</v>
      </c>
      <c r="J1022" s="428">
        <v>214117</v>
      </c>
      <c r="K1022" s="428">
        <v>208161.27</v>
      </c>
      <c r="L1022" s="383">
        <v>1</v>
      </c>
    </row>
    <row r="1023" spans="1:12" s="381" customFormat="1" ht="15" x14ac:dyDescent="0.25">
      <c r="A1023" s="382" t="s">
        <v>943</v>
      </c>
      <c r="B1023" s="426" t="s">
        <v>188</v>
      </c>
      <c r="C1023" s="427">
        <v>93.041300000000007</v>
      </c>
      <c r="D1023" s="427"/>
      <c r="E1023" s="427" t="s">
        <v>191</v>
      </c>
      <c r="F1023" s="427">
        <v>7.5</v>
      </c>
      <c r="G1023" s="427">
        <v>7.5007625215948996</v>
      </c>
      <c r="H1023" s="426" t="s">
        <v>189</v>
      </c>
      <c r="I1023" s="428">
        <v>1626748</v>
      </c>
      <c r="J1023" s="428">
        <v>1626748</v>
      </c>
      <c r="K1023" s="428">
        <v>1513547.27</v>
      </c>
      <c r="L1023" s="383">
        <v>6</v>
      </c>
    </row>
    <row r="1024" spans="1:12" s="381" customFormat="1" ht="15" x14ac:dyDescent="0.25">
      <c r="A1024" s="382" t="s">
        <v>943</v>
      </c>
      <c r="B1024" s="426" t="s">
        <v>188</v>
      </c>
      <c r="C1024" s="427">
        <v>93.567300000000003</v>
      </c>
      <c r="D1024" s="427"/>
      <c r="E1024" s="427" t="s">
        <v>531</v>
      </c>
      <c r="F1024" s="427">
        <v>7.5</v>
      </c>
      <c r="G1024" s="427">
        <v>7.5229646269977</v>
      </c>
      <c r="H1024" s="426" t="s">
        <v>189</v>
      </c>
      <c r="I1024" s="428">
        <v>25000</v>
      </c>
      <c r="J1024" s="428">
        <v>25000</v>
      </c>
      <c r="K1024" s="428">
        <v>23391.81</v>
      </c>
      <c r="L1024" s="383">
        <v>1</v>
      </c>
    </row>
    <row r="1025" spans="1:12" s="381" customFormat="1" ht="15" x14ac:dyDescent="0.25">
      <c r="A1025" s="382" t="s">
        <v>943</v>
      </c>
      <c r="B1025" s="426" t="s">
        <v>188</v>
      </c>
      <c r="C1025" s="427">
        <v>94.099199999999996</v>
      </c>
      <c r="D1025" s="427"/>
      <c r="E1025" s="427" t="s">
        <v>944</v>
      </c>
      <c r="F1025" s="427">
        <v>7.5</v>
      </c>
      <c r="G1025" s="427">
        <v>7.5453402854122</v>
      </c>
      <c r="H1025" s="426" t="s">
        <v>189</v>
      </c>
      <c r="I1025" s="428">
        <v>595000</v>
      </c>
      <c r="J1025" s="428">
        <v>595000</v>
      </c>
      <c r="K1025" s="428">
        <v>559890.23</v>
      </c>
      <c r="L1025" s="383">
        <v>6</v>
      </c>
    </row>
    <row r="1026" spans="1:12" s="381" customFormat="1" ht="15" x14ac:dyDescent="0.25">
      <c r="A1026" s="382" t="s">
        <v>943</v>
      </c>
      <c r="B1026" s="426" t="s">
        <v>188</v>
      </c>
      <c r="C1026" s="427">
        <v>94.117599999999996</v>
      </c>
      <c r="D1026" s="427"/>
      <c r="E1026" s="427" t="s">
        <v>263</v>
      </c>
      <c r="F1026" s="427">
        <v>7.5</v>
      </c>
      <c r="G1026" s="427">
        <v>7.5461149828062997</v>
      </c>
      <c r="H1026" s="426" t="s">
        <v>189</v>
      </c>
      <c r="I1026" s="428">
        <v>468520</v>
      </c>
      <c r="J1026" s="428">
        <v>468520</v>
      </c>
      <c r="K1026" s="428">
        <v>440960.01</v>
      </c>
      <c r="L1026" s="383">
        <v>8</v>
      </c>
    </row>
    <row r="1027" spans="1:12" s="381" customFormat="1" ht="15" x14ac:dyDescent="0.25">
      <c r="A1027" s="382" t="s">
        <v>943</v>
      </c>
      <c r="B1027" s="426" t="s">
        <v>188</v>
      </c>
      <c r="C1027" s="427">
        <v>94.637200000000007</v>
      </c>
      <c r="D1027" s="427"/>
      <c r="E1027" s="427" t="s">
        <v>193</v>
      </c>
      <c r="F1027" s="427">
        <v>7.5</v>
      </c>
      <c r="G1027" s="427">
        <v>7.5678917798017</v>
      </c>
      <c r="H1027" s="426" t="s">
        <v>189</v>
      </c>
      <c r="I1027" s="428">
        <v>600000</v>
      </c>
      <c r="J1027" s="428">
        <v>600000</v>
      </c>
      <c r="K1027" s="428">
        <v>567823.34</v>
      </c>
      <c r="L1027" s="383">
        <v>1</v>
      </c>
    </row>
    <row r="1028" spans="1:12" s="381" customFormat="1" ht="15" x14ac:dyDescent="0.25">
      <c r="A1028" s="382" t="s">
        <v>764</v>
      </c>
      <c r="B1028" s="426" t="s">
        <v>188</v>
      </c>
      <c r="C1028" s="427">
        <v>96.324299999999994</v>
      </c>
      <c r="D1028" s="427"/>
      <c r="E1028" s="427" t="s">
        <v>374</v>
      </c>
      <c r="F1028" s="427">
        <v>8.75</v>
      </c>
      <c r="G1028" s="427">
        <v>8.9666628507306996</v>
      </c>
      <c r="H1028" s="426" t="s">
        <v>189</v>
      </c>
      <c r="I1028" s="428">
        <v>15000</v>
      </c>
      <c r="J1028" s="428">
        <v>15000</v>
      </c>
      <c r="K1028" s="428">
        <v>14448.64</v>
      </c>
      <c r="L1028" s="383">
        <v>1</v>
      </c>
    </row>
    <row r="1029" spans="1:12" s="381" customFormat="1" ht="15" x14ac:dyDescent="0.25">
      <c r="A1029" s="382" t="s">
        <v>306</v>
      </c>
      <c r="B1029" s="426" t="s">
        <v>188</v>
      </c>
      <c r="C1029" s="427">
        <v>94.280299999999997</v>
      </c>
      <c r="D1029" s="427"/>
      <c r="E1029" s="427" t="s">
        <v>945</v>
      </c>
      <c r="F1029" s="427">
        <v>13</v>
      </c>
      <c r="G1029" s="427">
        <v>13.451952038270701</v>
      </c>
      <c r="H1029" s="426" t="s">
        <v>189</v>
      </c>
      <c r="I1029" s="428">
        <v>36891</v>
      </c>
      <c r="J1029" s="428">
        <v>36891</v>
      </c>
      <c r="K1029" s="428">
        <v>34780.959999999999</v>
      </c>
      <c r="L1029" s="383">
        <v>1</v>
      </c>
    </row>
    <row r="1030" spans="1:12" s="381" customFormat="1" ht="15" x14ac:dyDescent="0.25">
      <c r="A1030" s="382" t="s">
        <v>223</v>
      </c>
      <c r="B1030" s="426" t="s">
        <v>188</v>
      </c>
      <c r="C1030" s="427">
        <v>92.549700000000001</v>
      </c>
      <c r="D1030" s="427"/>
      <c r="E1030" s="427" t="s">
        <v>946</v>
      </c>
      <c r="F1030" s="427">
        <v>9</v>
      </c>
      <c r="G1030" s="427">
        <v>9.0417748796792008</v>
      </c>
      <c r="H1030" s="426" t="s">
        <v>189</v>
      </c>
      <c r="I1030" s="428">
        <v>1000000</v>
      </c>
      <c r="J1030" s="428">
        <v>1000000</v>
      </c>
      <c r="K1030" s="428">
        <v>925497.45</v>
      </c>
      <c r="L1030" s="383">
        <v>1</v>
      </c>
    </row>
    <row r="1031" spans="1:12" s="381" customFormat="1" ht="15" x14ac:dyDescent="0.25">
      <c r="A1031" s="382" t="s">
        <v>223</v>
      </c>
      <c r="B1031" s="426" t="s">
        <v>188</v>
      </c>
      <c r="C1031" s="427">
        <v>93.517399999999995</v>
      </c>
      <c r="D1031" s="427"/>
      <c r="E1031" s="427" t="s">
        <v>946</v>
      </c>
      <c r="F1031" s="427">
        <v>7.75</v>
      </c>
      <c r="G1031" s="427">
        <v>7.7810738896623004</v>
      </c>
      <c r="H1031" s="426" t="s">
        <v>189</v>
      </c>
      <c r="I1031" s="428">
        <v>18179</v>
      </c>
      <c r="J1031" s="428">
        <v>18179</v>
      </c>
      <c r="K1031" s="428">
        <v>17000.53</v>
      </c>
      <c r="L1031" s="383">
        <v>1</v>
      </c>
    </row>
    <row r="1032" spans="1:12" s="381" customFormat="1" ht="15" x14ac:dyDescent="0.25">
      <c r="A1032" s="382" t="s">
        <v>223</v>
      </c>
      <c r="B1032" s="426" t="s">
        <v>188</v>
      </c>
      <c r="C1032" s="427">
        <v>93.573899999999995</v>
      </c>
      <c r="D1032" s="427"/>
      <c r="E1032" s="427" t="s">
        <v>259</v>
      </c>
      <c r="F1032" s="427">
        <v>7.75</v>
      </c>
      <c r="G1032" s="427">
        <v>7.7835410481035003</v>
      </c>
      <c r="H1032" s="426" t="s">
        <v>189</v>
      </c>
      <c r="I1032" s="428">
        <v>85096</v>
      </c>
      <c r="J1032" s="428">
        <v>85096</v>
      </c>
      <c r="K1032" s="428">
        <v>79627.679999999993</v>
      </c>
      <c r="L1032" s="383">
        <v>2</v>
      </c>
    </row>
    <row r="1033" spans="1:12" s="381" customFormat="1" ht="15" x14ac:dyDescent="0.25">
      <c r="A1033" s="382" t="s">
        <v>223</v>
      </c>
      <c r="B1033" s="426" t="s">
        <v>188</v>
      </c>
      <c r="C1033" s="427">
        <v>95.617500000000007</v>
      </c>
      <c r="D1033" s="427"/>
      <c r="E1033" s="427" t="s">
        <v>533</v>
      </c>
      <c r="F1033" s="427">
        <v>7.5</v>
      </c>
      <c r="G1033" s="427">
        <v>7.6087766548967002</v>
      </c>
      <c r="H1033" s="426" t="s">
        <v>189</v>
      </c>
      <c r="I1033" s="428">
        <v>55000</v>
      </c>
      <c r="J1033" s="428">
        <v>55000</v>
      </c>
      <c r="K1033" s="428">
        <v>52589.64</v>
      </c>
      <c r="L1033" s="383">
        <v>2</v>
      </c>
    </row>
    <row r="1034" spans="1:12" s="381" customFormat="1" ht="15" x14ac:dyDescent="0.25">
      <c r="A1034" s="382" t="s">
        <v>223</v>
      </c>
      <c r="B1034" s="426" t="s">
        <v>188</v>
      </c>
      <c r="C1034" s="427">
        <v>96.229699999999994</v>
      </c>
      <c r="D1034" s="427"/>
      <c r="E1034" s="427" t="s">
        <v>201</v>
      </c>
      <c r="F1034" s="427">
        <v>7.75</v>
      </c>
      <c r="G1034" s="427">
        <v>7.8984456457399004</v>
      </c>
      <c r="H1034" s="426" t="s">
        <v>189</v>
      </c>
      <c r="I1034" s="428">
        <v>500000</v>
      </c>
      <c r="J1034" s="428">
        <v>500000</v>
      </c>
      <c r="K1034" s="428">
        <v>481148.34</v>
      </c>
      <c r="L1034" s="383">
        <v>1</v>
      </c>
    </row>
    <row r="1035" spans="1:12" s="381" customFormat="1" ht="15" x14ac:dyDescent="0.25">
      <c r="A1035" s="382" t="s">
        <v>223</v>
      </c>
      <c r="B1035" s="426" t="s">
        <v>188</v>
      </c>
      <c r="C1035" s="427">
        <v>96.366200000000006</v>
      </c>
      <c r="D1035" s="427"/>
      <c r="E1035" s="427" t="s">
        <v>198</v>
      </c>
      <c r="F1035" s="427">
        <v>7.5</v>
      </c>
      <c r="G1035" s="427">
        <v>7.6398245096241997</v>
      </c>
      <c r="H1035" s="426" t="s">
        <v>189</v>
      </c>
      <c r="I1035" s="428">
        <v>181599</v>
      </c>
      <c r="J1035" s="428">
        <v>181599</v>
      </c>
      <c r="K1035" s="428">
        <v>175000.04</v>
      </c>
      <c r="L1035" s="383">
        <v>1</v>
      </c>
    </row>
    <row r="1036" spans="1:12" s="381" customFormat="1" ht="15" x14ac:dyDescent="0.25">
      <c r="A1036" s="382" t="s">
        <v>223</v>
      </c>
      <c r="B1036" s="426" t="s">
        <v>188</v>
      </c>
      <c r="C1036" s="427">
        <v>96.385499999999993</v>
      </c>
      <c r="D1036" s="427"/>
      <c r="E1036" s="427" t="s">
        <v>206</v>
      </c>
      <c r="F1036" s="427">
        <v>7.5</v>
      </c>
      <c r="G1036" s="427">
        <v>7.640625</v>
      </c>
      <c r="H1036" s="426" t="s">
        <v>189</v>
      </c>
      <c r="I1036" s="428">
        <v>200000</v>
      </c>
      <c r="J1036" s="428">
        <v>200000</v>
      </c>
      <c r="K1036" s="428">
        <v>192771.08</v>
      </c>
      <c r="L1036" s="383">
        <v>1</v>
      </c>
    </row>
    <row r="1037" spans="1:12" s="381" customFormat="1" ht="15" x14ac:dyDescent="0.25">
      <c r="A1037" s="382" t="s">
        <v>224</v>
      </c>
      <c r="B1037" s="426" t="s">
        <v>188</v>
      </c>
      <c r="C1037" s="427">
        <v>94.384100000000004</v>
      </c>
      <c r="D1037" s="427"/>
      <c r="E1037" s="427" t="s">
        <v>947</v>
      </c>
      <c r="F1037" s="427">
        <v>10.5</v>
      </c>
      <c r="G1037" s="427">
        <v>10.7377802055445</v>
      </c>
      <c r="H1037" s="426" t="s">
        <v>189</v>
      </c>
      <c r="I1037" s="428">
        <v>222000</v>
      </c>
      <c r="J1037" s="428">
        <v>222000</v>
      </c>
      <c r="K1037" s="428">
        <v>209532.79999999999</v>
      </c>
      <c r="L1037" s="383">
        <v>1</v>
      </c>
    </row>
    <row r="1038" spans="1:12" s="381" customFormat="1" ht="15" x14ac:dyDescent="0.25">
      <c r="A1038" s="382" t="s">
        <v>224</v>
      </c>
      <c r="B1038" s="426" t="s">
        <v>188</v>
      </c>
      <c r="C1038" s="427">
        <v>95.942400000000006</v>
      </c>
      <c r="D1038" s="427"/>
      <c r="E1038" s="427" t="s">
        <v>719</v>
      </c>
      <c r="F1038" s="427">
        <v>10.5</v>
      </c>
      <c r="G1038" s="427">
        <v>10.831447168180899</v>
      </c>
      <c r="H1038" s="426" t="s">
        <v>189</v>
      </c>
      <c r="I1038" s="428">
        <v>200000</v>
      </c>
      <c r="J1038" s="428">
        <v>200000</v>
      </c>
      <c r="K1038" s="428">
        <v>191884.87</v>
      </c>
      <c r="L1038" s="383">
        <v>1</v>
      </c>
    </row>
    <row r="1039" spans="1:12" s="381" customFormat="1" ht="15" x14ac:dyDescent="0.25">
      <c r="A1039" s="382" t="s">
        <v>224</v>
      </c>
      <c r="B1039" s="426" t="s">
        <v>188</v>
      </c>
      <c r="C1039" s="427">
        <v>96.781999999999996</v>
      </c>
      <c r="D1039" s="427"/>
      <c r="E1039" s="427" t="s">
        <v>948</v>
      </c>
      <c r="F1039" s="427">
        <v>10.5</v>
      </c>
      <c r="G1039" s="427">
        <v>10.8815279659069</v>
      </c>
      <c r="H1039" s="426" t="s">
        <v>189</v>
      </c>
      <c r="I1039" s="428">
        <v>200000</v>
      </c>
      <c r="J1039" s="428">
        <v>200000</v>
      </c>
      <c r="K1039" s="428">
        <v>193564</v>
      </c>
      <c r="L1039" s="383">
        <v>1</v>
      </c>
    </row>
    <row r="1040" spans="1:12" s="381" customFormat="1" ht="15" x14ac:dyDescent="0.25">
      <c r="A1040" s="382" t="s">
        <v>365</v>
      </c>
      <c r="B1040" s="426" t="s">
        <v>188</v>
      </c>
      <c r="C1040" s="427">
        <v>97.582800000000006</v>
      </c>
      <c r="D1040" s="427"/>
      <c r="E1040" s="427" t="s">
        <v>442</v>
      </c>
      <c r="F1040" s="427">
        <v>7.25</v>
      </c>
      <c r="G1040" s="427">
        <v>7.4243417024195004</v>
      </c>
      <c r="H1040" s="426" t="s">
        <v>189</v>
      </c>
      <c r="I1040" s="428">
        <v>25000</v>
      </c>
      <c r="J1040" s="428">
        <v>25000</v>
      </c>
      <c r="K1040" s="428">
        <v>24395.7</v>
      </c>
      <c r="L1040" s="383">
        <v>1</v>
      </c>
    </row>
    <row r="1041" spans="1:12" s="381" customFormat="1" ht="15" x14ac:dyDescent="0.25">
      <c r="A1041" s="382" t="s">
        <v>365</v>
      </c>
      <c r="B1041" s="426" t="s">
        <v>188</v>
      </c>
      <c r="C1041" s="427">
        <v>97.592699999999994</v>
      </c>
      <c r="D1041" s="427"/>
      <c r="E1041" s="427" t="s">
        <v>930</v>
      </c>
      <c r="F1041" s="427">
        <v>8</v>
      </c>
      <c r="G1041" s="427">
        <v>8.2235992330501002</v>
      </c>
      <c r="H1041" s="426" t="s">
        <v>189</v>
      </c>
      <c r="I1041" s="428">
        <v>45000</v>
      </c>
      <c r="J1041" s="428">
        <v>45000</v>
      </c>
      <c r="K1041" s="428">
        <v>43916.72</v>
      </c>
      <c r="L1041" s="383">
        <v>2</v>
      </c>
    </row>
    <row r="1042" spans="1:12" s="381" customFormat="1" ht="15" x14ac:dyDescent="0.25">
      <c r="A1042" s="382" t="s">
        <v>365</v>
      </c>
      <c r="B1042" s="426" t="s">
        <v>188</v>
      </c>
      <c r="C1042" s="427">
        <v>97.719899999999996</v>
      </c>
      <c r="D1042" s="427"/>
      <c r="E1042" s="427" t="s">
        <v>949</v>
      </c>
      <c r="F1042" s="427">
        <v>7.5</v>
      </c>
      <c r="G1042" s="427">
        <v>7.6955821401083</v>
      </c>
      <c r="H1042" s="426" t="s">
        <v>189</v>
      </c>
      <c r="I1042" s="428">
        <v>20000</v>
      </c>
      <c r="J1042" s="428">
        <v>20000</v>
      </c>
      <c r="K1042" s="428">
        <v>19543.97</v>
      </c>
      <c r="L1042" s="383">
        <v>1</v>
      </c>
    </row>
    <row r="1043" spans="1:12" s="381" customFormat="1" ht="15" x14ac:dyDescent="0.25">
      <c r="A1043" s="382" t="s">
        <v>365</v>
      </c>
      <c r="B1043" s="426" t="s">
        <v>188</v>
      </c>
      <c r="C1043" s="427">
        <v>98.111400000000003</v>
      </c>
      <c r="D1043" s="427"/>
      <c r="E1043" s="427" t="s">
        <v>713</v>
      </c>
      <c r="F1043" s="427">
        <v>7</v>
      </c>
      <c r="G1043" s="427">
        <v>7.1794957662921002</v>
      </c>
      <c r="H1043" s="426" t="s">
        <v>189</v>
      </c>
      <c r="I1043" s="428">
        <v>15390</v>
      </c>
      <c r="J1043" s="428">
        <v>15390</v>
      </c>
      <c r="K1043" s="428">
        <v>15099.34</v>
      </c>
      <c r="L1043" s="383">
        <v>1</v>
      </c>
    </row>
    <row r="1044" spans="1:12" s="381" customFormat="1" ht="15" x14ac:dyDescent="0.25">
      <c r="A1044" s="382" t="s">
        <v>950</v>
      </c>
      <c r="B1044" s="426" t="s">
        <v>188</v>
      </c>
      <c r="C1044" s="427">
        <v>99.041200000000003</v>
      </c>
      <c r="D1044" s="427"/>
      <c r="E1044" s="427" t="s">
        <v>362</v>
      </c>
      <c r="F1044" s="427">
        <v>8.5</v>
      </c>
      <c r="G1044" s="427">
        <v>8.8272103686439003</v>
      </c>
      <c r="H1044" s="426" t="s">
        <v>189</v>
      </c>
      <c r="I1044" s="428">
        <v>42616</v>
      </c>
      <c r="J1044" s="428">
        <v>42616</v>
      </c>
      <c r="K1044" s="428">
        <v>42207.41</v>
      </c>
      <c r="L1044" s="383">
        <v>1</v>
      </c>
    </row>
    <row r="1045" spans="1:12" s="381" customFormat="1" ht="15" x14ac:dyDescent="0.25">
      <c r="A1045" s="382" t="s">
        <v>950</v>
      </c>
      <c r="B1045" s="426" t="s">
        <v>188</v>
      </c>
      <c r="C1045" s="427">
        <v>99.069199999999995</v>
      </c>
      <c r="D1045" s="427"/>
      <c r="E1045" s="427" t="s">
        <v>362</v>
      </c>
      <c r="F1045" s="427">
        <v>8.25</v>
      </c>
      <c r="G1045" s="427">
        <v>8.5580462743726997</v>
      </c>
      <c r="H1045" s="426" t="s">
        <v>189</v>
      </c>
      <c r="I1045" s="428">
        <v>38000</v>
      </c>
      <c r="J1045" s="428">
        <v>38000</v>
      </c>
      <c r="K1045" s="428">
        <v>37646.28</v>
      </c>
      <c r="L1045" s="383">
        <v>1</v>
      </c>
    </row>
    <row r="1046" spans="1:12" s="381" customFormat="1" ht="15" x14ac:dyDescent="0.25">
      <c r="A1046" s="382" t="s">
        <v>950</v>
      </c>
      <c r="B1046" s="426" t="s">
        <v>188</v>
      </c>
      <c r="C1046" s="427">
        <v>99.458500000000001</v>
      </c>
      <c r="D1046" s="427"/>
      <c r="E1046" s="427" t="s">
        <v>951</v>
      </c>
      <c r="F1046" s="427">
        <v>7</v>
      </c>
      <c r="G1046" s="427">
        <v>7.2304566972520998</v>
      </c>
      <c r="H1046" s="426" t="s">
        <v>189</v>
      </c>
      <c r="I1046" s="428">
        <v>33560</v>
      </c>
      <c r="J1046" s="428">
        <v>33560</v>
      </c>
      <c r="K1046" s="428">
        <v>33378.269999999997</v>
      </c>
      <c r="L1046" s="383">
        <v>1</v>
      </c>
    </row>
    <row r="1047" spans="1:12" s="381" customFormat="1" ht="15" x14ac:dyDescent="0.25">
      <c r="A1047" s="382" t="s">
        <v>950</v>
      </c>
      <c r="B1047" s="426" t="s">
        <v>188</v>
      </c>
      <c r="C1047" s="427">
        <v>99.631900000000002</v>
      </c>
      <c r="D1047" s="427"/>
      <c r="E1047" s="427" t="s">
        <v>952</v>
      </c>
      <c r="F1047" s="427">
        <v>7</v>
      </c>
      <c r="G1047" s="427">
        <v>7.2369849532941997</v>
      </c>
      <c r="H1047" s="426" t="s">
        <v>189</v>
      </c>
      <c r="I1047" s="428">
        <v>35000</v>
      </c>
      <c r="J1047" s="428">
        <v>35000</v>
      </c>
      <c r="K1047" s="428">
        <v>34871.17</v>
      </c>
      <c r="L1047" s="383">
        <v>1</v>
      </c>
    </row>
    <row r="1048" spans="1:12" s="381" customFormat="1" ht="15" x14ac:dyDescent="0.25">
      <c r="A1048" s="382" t="s">
        <v>950</v>
      </c>
      <c r="B1048" s="426" t="s">
        <v>188</v>
      </c>
      <c r="C1048" s="427">
        <v>99.767200000000003</v>
      </c>
      <c r="D1048" s="427"/>
      <c r="E1048" s="427" t="s">
        <v>953</v>
      </c>
      <c r="F1048" s="427">
        <v>6</v>
      </c>
      <c r="G1048" s="427">
        <v>6.1762336000706002</v>
      </c>
      <c r="H1048" s="426" t="s">
        <v>189</v>
      </c>
      <c r="I1048" s="428">
        <v>19691</v>
      </c>
      <c r="J1048" s="428">
        <v>19691</v>
      </c>
      <c r="K1048" s="428">
        <v>19645.16</v>
      </c>
      <c r="L1048" s="383">
        <v>1</v>
      </c>
    </row>
    <row r="1049" spans="1:12" s="381" customFormat="1" ht="15" x14ac:dyDescent="0.25">
      <c r="A1049" s="382" t="s">
        <v>225</v>
      </c>
      <c r="B1049" s="426" t="s">
        <v>188</v>
      </c>
      <c r="C1049" s="427">
        <v>97.486999999999995</v>
      </c>
      <c r="D1049" s="427"/>
      <c r="E1049" s="427" t="s">
        <v>954</v>
      </c>
      <c r="F1049" s="427">
        <v>8</v>
      </c>
      <c r="G1049" s="427">
        <v>8.2189466815386005</v>
      </c>
      <c r="H1049" s="426" t="s">
        <v>189</v>
      </c>
      <c r="I1049" s="428">
        <v>205443</v>
      </c>
      <c r="J1049" s="428">
        <v>205443</v>
      </c>
      <c r="K1049" s="428">
        <v>200280.22</v>
      </c>
      <c r="L1049" s="383">
        <v>1</v>
      </c>
    </row>
    <row r="1050" spans="1:12" s="381" customFormat="1" ht="15" x14ac:dyDescent="0.25">
      <c r="A1050" s="382" t="s">
        <v>241</v>
      </c>
      <c r="B1050" s="426" t="s">
        <v>188</v>
      </c>
      <c r="C1050" s="427">
        <v>96.455299999999994</v>
      </c>
      <c r="D1050" s="427"/>
      <c r="E1050" s="427" t="s">
        <v>709</v>
      </c>
      <c r="F1050" s="427">
        <v>10.5</v>
      </c>
      <c r="G1050" s="427">
        <v>10.8620698841994</v>
      </c>
      <c r="H1050" s="426" t="s">
        <v>189</v>
      </c>
      <c r="I1050" s="428">
        <v>200000</v>
      </c>
      <c r="J1050" s="428">
        <v>200000</v>
      </c>
      <c r="K1050" s="428">
        <v>192910.54</v>
      </c>
      <c r="L1050" s="383">
        <v>1</v>
      </c>
    </row>
    <row r="1051" spans="1:12" s="381" customFormat="1" ht="15" x14ac:dyDescent="0.25">
      <c r="A1051" s="382" t="s">
        <v>241</v>
      </c>
      <c r="B1051" s="426" t="s">
        <v>188</v>
      </c>
      <c r="C1051" s="427">
        <v>97.297300000000007</v>
      </c>
      <c r="D1051" s="427"/>
      <c r="E1051" s="427" t="s">
        <v>955</v>
      </c>
      <c r="F1051" s="427">
        <v>10</v>
      </c>
      <c r="G1051" s="427">
        <v>10.366483146941899</v>
      </c>
      <c r="H1051" s="426" t="s">
        <v>189</v>
      </c>
      <c r="I1051" s="428">
        <v>55673</v>
      </c>
      <c r="J1051" s="428">
        <v>55673</v>
      </c>
      <c r="K1051" s="428">
        <v>54168.32</v>
      </c>
      <c r="L1051" s="383">
        <v>2</v>
      </c>
    </row>
    <row r="1052" spans="1:12" s="381" customFormat="1" ht="15" x14ac:dyDescent="0.25">
      <c r="A1052" s="382" t="s">
        <v>241</v>
      </c>
      <c r="B1052" s="426" t="s">
        <v>188</v>
      </c>
      <c r="C1052" s="427">
        <v>97.755700000000004</v>
      </c>
      <c r="D1052" s="427"/>
      <c r="E1052" s="427" t="s">
        <v>497</v>
      </c>
      <c r="F1052" s="427">
        <v>9.5</v>
      </c>
      <c r="G1052" s="427">
        <v>9.8478332446447006</v>
      </c>
      <c r="H1052" s="426" t="s">
        <v>189</v>
      </c>
      <c r="I1052" s="428">
        <v>101585</v>
      </c>
      <c r="J1052" s="428">
        <v>101585</v>
      </c>
      <c r="K1052" s="428">
        <v>99305.12</v>
      </c>
      <c r="L1052" s="383">
        <v>2</v>
      </c>
    </row>
    <row r="1053" spans="1:12" s="381" customFormat="1" ht="15" x14ac:dyDescent="0.25">
      <c r="A1053" s="382" t="s">
        <v>241</v>
      </c>
      <c r="B1053" s="426" t="s">
        <v>188</v>
      </c>
      <c r="C1053" s="427">
        <v>98.11</v>
      </c>
      <c r="D1053" s="427"/>
      <c r="E1053" s="427" t="s">
        <v>711</v>
      </c>
      <c r="F1053" s="427">
        <v>9.5</v>
      </c>
      <c r="G1053" s="427">
        <v>9.8665816418232009</v>
      </c>
      <c r="H1053" s="426" t="s">
        <v>189</v>
      </c>
      <c r="I1053" s="428">
        <v>101585</v>
      </c>
      <c r="J1053" s="428">
        <v>101585</v>
      </c>
      <c r="K1053" s="428">
        <v>99665.06</v>
      </c>
      <c r="L1053" s="383">
        <v>3</v>
      </c>
    </row>
    <row r="1054" spans="1:12" s="381" customFormat="1" ht="15" x14ac:dyDescent="0.25">
      <c r="A1054" s="382" t="s">
        <v>241</v>
      </c>
      <c r="B1054" s="426" t="s">
        <v>188</v>
      </c>
      <c r="C1054" s="427">
        <v>98.518100000000004</v>
      </c>
      <c r="D1054" s="427"/>
      <c r="E1054" s="427" t="s">
        <v>956</v>
      </c>
      <c r="F1054" s="427">
        <v>9.5</v>
      </c>
      <c r="G1054" s="427">
        <v>9.8881237690359995</v>
      </c>
      <c r="H1054" s="426" t="s">
        <v>189</v>
      </c>
      <c r="I1054" s="428">
        <v>100820</v>
      </c>
      <c r="J1054" s="428">
        <v>100820</v>
      </c>
      <c r="K1054" s="428">
        <v>99325.97</v>
      </c>
      <c r="L1054" s="383">
        <v>1</v>
      </c>
    </row>
    <row r="1055" spans="1:12" s="381" customFormat="1" ht="15" x14ac:dyDescent="0.25">
      <c r="A1055" s="382" t="s">
        <v>241</v>
      </c>
      <c r="B1055" s="426" t="s">
        <v>188</v>
      </c>
      <c r="C1055" s="427">
        <v>98.697699999999998</v>
      </c>
      <c r="D1055" s="427"/>
      <c r="E1055" s="427" t="s">
        <v>957</v>
      </c>
      <c r="F1055" s="427">
        <v>9.5</v>
      </c>
      <c r="G1055" s="427">
        <v>9.8975874399435</v>
      </c>
      <c r="H1055" s="426" t="s">
        <v>189</v>
      </c>
      <c r="I1055" s="428">
        <v>100820</v>
      </c>
      <c r="J1055" s="428">
        <v>100820</v>
      </c>
      <c r="K1055" s="428">
        <v>99507.06</v>
      </c>
      <c r="L1055" s="383">
        <v>3</v>
      </c>
    </row>
    <row r="1056" spans="1:12" s="381" customFormat="1" ht="15" x14ac:dyDescent="0.25">
      <c r="A1056" s="382" t="s">
        <v>241</v>
      </c>
      <c r="B1056" s="426" t="s">
        <v>188</v>
      </c>
      <c r="C1056" s="427">
        <v>98.8142</v>
      </c>
      <c r="D1056" s="427"/>
      <c r="E1056" s="427" t="s">
        <v>498</v>
      </c>
      <c r="F1056" s="427">
        <v>9</v>
      </c>
      <c r="G1056" s="427">
        <v>9.3588271270643997</v>
      </c>
      <c r="H1056" s="426" t="s">
        <v>189</v>
      </c>
      <c r="I1056" s="428">
        <v>100820</v>
      </c>
      <c r="J1056" s="428">
        <v>100820</v>
      </c>
      <c r="K1056" s="428">
        <v>99624.51</v>
      </c>
      <c r="L1056" s="383">
        <v>1</v>
      </c>
    </row>
    <row r="1057" spans="1:12" s="381" customFormat="1" ht="15" x14ac:dyDescent="0.25">
      <c r="A1057" s="382" t="s">
        <v>241</v>
      </c>
      <c r="B1057" s="426" t="s">
        <v>188</v>
      </c>
      <c r="C1057" s="427">
        <v>98.985399999999998</v>
      </c>
      <c r="D1057" s="427"/>
      <c r="E1057" s="427" t="s">
        <v>362</v>
      </c>
      <c r="F1057" s="427">
        <v>9</v>
      </c>
      <c r="G1057" s="427">
        <v>9.3673133023974007</v>
      </c>
      <c r="H1057" s="426" t="s">
        <v>189</v>
      </c>
      <c r="I1057" s="428">
        <v>60994</v>
      </c>
      <c r="J1057" s="428">
        <v>60994</v>
      </c>
      <c r="K1057" s="428">
        <v>60375.15</v>
      </c>
      <c r="L1057" s="383">
        <v>1</v>
      </c>
    </row>
    <row r="1058" spans="1:12" s="381" customFormat="1" ht="15" x14ac:dyDescent="0.25">
      <c r="A1058" s="382" t="s">
        <v>474</v>
      </c>
      <c r="B1058" s="426" t="s">
        <v>188</v>
      </c>
      <c r="C1058" s="427">
        <v>91.324200000000005</v>
      </c>
      <c r="D1058" s="427"/>
      <c r="E1058" s="427" t="s">
        <v>257</v>
      </c>
      <c r="F1058" s="427">
        <v>9.5</v>
      </c>
      <c r="G1058" s="427">
        <v>9.4999999999999005</v>
      </c>
      <c r="H1058" s="426" t="s">
        <v>189</v>
      </c>
      <c r="I1058" s="428">
        <v>200000</v>
      </c>
      <c r="J1058" s="428">
        <v>200000</v>
      </c>
      <c r="K1058" s="428">
        <v>182648.4</v>
      </c>
      <c r="L1058" s="383">
        <v>2</v>
      </c>
    </row>
    <row r="1059" spans="1:12" s="381" customFormat="1" ht="15" x14ac:dyDescent="0.25">
      <c r="A1059" s="382" t="s">
        <v>474</v>
      </c>
      <c r="B1059" s="426" t="s">
        <v>188</v>
      </c>
      <c r="C1059" s="427">
        <v>91.346199999999996</v>
      </c>
      <c r="D1059" s="427"/>
      <c r="E1059" s="427" t="s">
        <v>191</v>
      </c>
      <c r="F1059" s="427">
        <v>9.5</v>
      </c>
      <c r="G1059" s="427">
        <v>9.5012157668339992</v>
      </c>
      <c r="H1059" s="426" t="s">
        <v>189</v>
      </c>
      <c r="I1059" s="428">
        <v>350000</v>
      </c>
      <c r="J1059" s="428">
        <v>350000</v>
      </c>
      <c r="K1059" s="428">
        <v>319711.75</v>
      </c>
      <c r="L1059" s="383">
        <v>3</v>
      </c>
    </row>
    <row r="1060" spans="1:12" s="381" customFormat="1" ht="15" x14ac:dyDescent="0.25">
      <c r="A1060" s="382" t="s">
        <v>474</v>
      </c>
      <c r="B1060" s="426" t="s">
        <v>188</v>
      </c>
      <c r="C1060" s="427">
        <v>91.390299999999996</v>
      </c>
      <c r="D1060" s="427"/>
      <c r="E1060" s="427" t="s">
        <v>212</v>
      </c>
      <c r="F1060" s="427">
        <v>9.5</v>
      </c>
      <c r="G1060" s="427">
        <v>9.5036485225583007</v>
      </c>
      <c r="H1060" s="426" t="s">
        <v>189</v>
      </c>
      <c r="I1060" s="428">
        <v>93070</v>
      </c>
      <c r="J1060" s="428">
        <v>93070</v>
      </c>
      <c r="K1060" s="428">
        <v>85056.92</v>
      </c>
      <c r="L1060" s="383">
        <v>4</v>
      </c>
    </row>
    <row r="1061" spans="1:12" s="381" customFormat="1" ht="15" x14ac:dyDescent="0.25">
      <c r="A1061" s="382" t="s">
        <v>231</v>
      </c>
      <c r="B1061" s="426" t="s">
        <v>188</v>
      </c>
      <c r="C1061" s="427">
        <v>92.630700000000004</v>
      </c>
      <c r="D1061" s="427"/>
      <c r="E1061" s="427" t="s">
        <v>211</v>
      </c>
      <c r="F1061" s="427">
        <v>8</v>
      </c>
      <c r="G1061" s="427">
        <v>8.0017326725602995</v>
      </c>
      <c r="H1061" s="426" t="s">
        <v>189</v>
      </c>
      <c r="I1061" s="428">
        <v>1381000</v>
      </c>
      <c r="J1061" s="428">
        <v>1381000</v>
      </c>
      <c r="K1061" s="428">
        <v>1279230.1299999999</v>
      </c>
      <c r="L1061" s="383">
        <v>2</v>
      </c>
    </row>
    <row r="1062" spans="1:12" s="381" customFormat="1" ht="15" x14ac:dyDescent="0.25">
      <c r="A1062" s="382" t="s">
        <v>231</v>
      </c>
      <c r="B1062" s="426" t="s">
        <v>188</v>
      </c>
      <c r="C1062" s="427">
        <v>95.785399999999996</v>
      </c>
      <c r="D1062" s="427"/>
      <c r="E1062" s="427" t="s">
        <v>311</v>
      </c>
      <c r="F1062" s="427">
        <v>9</v>
      </c>
      <c r="G1062" s="427">
        <v>9.2071365753958005</v>
      </c>
      <c r="H1062" s="426" t="s">
        <v>189</v>
      </c>
      <c r="I1062" s="428">
        <v>71112</v>
      </c>
      <c r="J1062" s="428">
        <v>71112</v>
      </c>
      <c r="K1062" s="428">
        <v>68114.94</v>
      </c>
      <c r="L1062" s="383">
        <v>1</v>
      </c>
    </row>
    <row r="1063" spans="1:12" s="381" customFormat="1" ht="15" x14ac:dyDescent="0.25">
      <c r="A1063" s="382" t="s">
        <v>231</v>
      </c>
      <c r="B1063" s="426" t="s">
        <v>188</v>
      </c>
      <c r="C1063" s="427">
        <v>96.482399999999998</v>
      </c>
      <c r="D1063" s="427"/>
      <c r="E1063" s="427" t="s">
        <v>262</v>
      </c>
      <c r="F1063" s="427">
        <v>7.5</v>
      </c>
      <c r="G1063" s="427">
        <v>7.6446307683833998</v>
      </c>
      <c r="H1063" s="426" t="s">
        <v>189</v>
      </c>
      <c r="I1063" s="428">
        <v>276101</v>
      </c>
      <c r="J1063" s="428">
        <v>276101</v>
      </c>
      <c r="K1063" s="428">
        <v>266388.90999999997</v>
      </c>
      <c r="L1063" s="383">
        <v>2</v>
      </c>
    </row>
    <row r="1064" spans="1:12" s="381" customFormat="1" ht="15" x14ac:dyDescent="0.25">
      <c r="A1064" s="382" t="s">
        <v>231</v>
      </c>
      <c r="B1064" s="426" t="s">
        <v>188</v>
      </c>
      <c r="C1064" s="427">
        <v>96.521199999999993</v>
      </c>
      <c r="D1064" s="427"/>
      <c r="E1064" s="427" t="s">
        <v>958</v>
      </c>
      <c r="F1064" s="427">
        <v>7.5</v>
      </c>
      <c r="G1064" s="427">
        <v>7.6462346253494999</v>
      </c>
      <c r="H1064" s="426" t="s">
        <v>189</v>
      </c>
      <c r="I1064" s="428">
        <v>150000</v>
      </c>
      <c r="J1064" s="428">
        <v>150000</v>
      </c>
      <c r="K1064" s="428">
        <v>144781.82</v>
      </c>
      <c r="L1064" s="383">
        <v>1</v>
      </c>
    </row>
    <row r="1065" spans="1:12" s="381" customFormat="1" ht="15" x14ac:dyDescent="0.25">
      <c r="A1065" s="382" t="s">
        <v>231</v>
      </c>
      <c r="B1065" s="426" t="s">
        <v>188</v>
      </c>
      <c r="C1065" s="427">
        <v>96.676699999999997</v>
      </c>
      <c r="D1065" s="427"/>
      <c r="E1065" s="427" t="s">
        <v>528</v>
      </c>
      <c r="F1065" s="427">
        <v>7.5</v>
      </c>
      <c r="G1065" s="427">
        <v>7.6526589286673996</v>
      </c>
      <c r="H1065" s="426" t="s">
        <v>189</v>
      </c>
      <c r="I1065" s="428">
        <v>150000</v>
      </c>
      <c r="J1065" s="428">
        <v>150000</v>
      </c>
      <c r="K1065" s="428">
        <v>145015.10999999999</v>
      </c>
      <c r="L1065" s="383">
        <v>1</v>
      </c>
    </row>
    <row r="1066" spans="1:12" s="381" customFormat="1" ht="15" x14ac:dyDescent="0.25">
      <c r="A1066" s="382" t="s">
        <v>231</v>
      </c>
      <c r="B1066" s="426" t="s">
        <v>188</v>
      </c>
      <c r="C1066" s="427">
        <v>96.891400000000004</v>
      </c>
      <c r="D1066" s="427"/>
      <c r="E1066" s="427" t="s">
        <v>445</v>
      </c>
      <c r="F1066" s="427">
        <v>7.5</v>
      </c>
      <c r="G1066" s="427">
        <v>7.6615156082364004</v>
      </c>
      <c r="H1066" s="426" t="s">
        <v>189</v>
      </c>
      <c r="I1066" s="428">
        <v>600000</v>
      </c>
      <c r="J1066" s="428">
        <v>600000</v>
      </c>
      <c r="K1066" s="428">
        <v>581348.41</v>
      </c>
      <c r="L1066" s="383">
        <v>1</v>
      </c>
    </row>
    <row r="1067" spans="1:12" s="381" customFormat="1" ht="15" x14ac:dyDescent="0.25">
      <c r="A1067" s="382" t="s">
        <v>231</v>
      </c>
      <c r="B1067" s="426" t="s">
        <v>188</v>
      </c>
      <c r="C1067" s="427">
        <v>98.142099999999999</v>
      </c>
      <c r="D1067" s="427"/>
      <c r="E1067" s="427" t="s">
        <v>959</v>
      </c>
      <c r="F1067" s="427">
        <v>7.25</v>
      </c>
      <c r="G1067" s="427">
        <v>7.4464402020896001</v>
      </c>
      <c r="H1067" s="426" t="s">
        <v>189</v>
      </c>
      <c r="I1067" s="428">
        <v>14520</v>
      </c>
      <c r="J1067" s="428">
        <v>14520</v>
      </c>
      <c r="K1067" s="428">
        <v>14250.24</v>
      </c>
      <c r="L1067" s="383">
        <v>1</v>
      </c>
    </row>
    <row r="1068" spans="1:12" s="381" customFormat="1" ht="15" x14ac:dyDescent="0.25">
      <c r="A1068" s="382" t="s">
        <v>231</v>
      </c>
      <c r="B1068" s="426" t="s">
        <v>188</v>
      </c>
      <c r="C1068" s="427">
        <v>98.180899999999994</v>
      </c>
      <c r="D1068" s="427"/>
      <c r="E1068" s="427" t="s">
        <v>354</v>
      </c>
      <c r="F1068" s="427">
        <v>7.25</v>
      </c>
      <c r="G1068" s="427">
        <v>7.4479706387036</v>
      </c>
      <c r="H1068" s="426" t="s">
        <v>189</v>
      </c>
      <c r="I1068" s="428">
        <v>25727</v>
      </c>
      <c r="J1068" s="428">
        <v>25727</v>
      </c>
      <c r="K1068" s="428">
        <v>25259.01</v>
      </c>
      <c r="L1068" s="383">
        <v>1</v>
      </c>
    </row>
    <row r="1069" spans="1:12" s="381" customFormat="1" ht="15" x14ac:dyDescent="0.25">
      <c r="A1069" s="382" t="s">
        <v>231</v>
      </c>
      <c r="B1069" s="426" t="s">
        <v>188</v>
      </c>
      <c r="C1069" s="427">
        <v>98.199700000000007</v>
      </c>
      <c r="D1069" s="427"/>
      <c r="E1069" s="427" t="s">
        <v>720</v>
      </c>
      <c r="F1069" s="427">
        <v>7.5</v>
      </c>
      <c r="G1069" s="427">
        <v>7.7152288586796001</v>
      </c>
      <c r="H1069" s="426" t="s">
        <v>189</v>
      </c>
      <c r="I1069" s="428">
        <v>224060</v>
      </c>
      <c r="J1069" s="428">
        <v>224060</v>
      </c>
      <c r="K1069" s="428">
        <v>220026.19</v>
      </c>
      <c r="L1069" s="383">
        <v>1</v>
      </c>
    </row>
    <row r="1070" spans="1:12" s="381" customFormat="1" ht="15" x14ac:dyDescent="0.25">
      <c r="A1070" s="382" t="s">
        <v>231</v>
      </c>
      <c r="B1070" s="426" t="s">
        <v>188</v>
      </c>
      <c r="C1070" s="427">
        <v>98.200299999999999</v>
      </c>
      <c r="D1070" s="427"/>
      <c r="E1070" s="427" t="s">
        <v>200</v>
      </c>
      <c r="F1070" s="427">
        <v>7.25</v>
      </c>
      <c r="G1070" s="427">
        <v>7.4487361682940998</v>
      </c>
      <c r="H1070" s="426" t="s">
        <v>189</v>
      </c>
      <c r="I1070" s="428">
        <v>199602</v>
      </c>
      <c r="J1070" s="428">
        <v>199602</v>
      </c>
      <c r="K1070" s="428">
        <v>196009.85</v>
      </c>
      <c r="L1070" s="383">
        <v>1</v>
      </c>
    </row>
    <row r="1071" spans="1:12" s="381" customFormat="1" ht="15" x14ac:dyDescent="0.25">
      <c r="A1071" s="382" t="s">
        <v>231</v>
      </c>
      <c r="B1071" s="426" t="s">
        <v>188</v>
      </c>
      <c r="C1071" s="427">
        <v>98.219800000000006</v>
      </c>
      <c r="D1071" s="427"/>
      <c r="E1071" s="427" t="s">
        <v>213</v>
      </c>
      <c r="F1071" s="427">
        <v>7.25</v>
      </c>
      <c r="G1071" s="427">
        <v>7.4495019055327996</v>
      </c>
      <c r="H1071" s="426" t="s">
        <v>189</v>
      </c>
      <c r="I1071" s="428">
        <v>518825</v>
      </c>
      <c r="J1071" s="428">
        <v>518825</v>
      </c>
      <c r="K1071" s="428">
        <v>509588.7</v>
      </c>
      <c r="L1071" s="383">
        <v>3</v>
      </c>
    </row>
    <row r="1072" spans="1:12" s="381" customFormat="1" ht="15" x14ac:dyDescent="0.25">
      <c r="A1072" s="382" t="s">
        <v>231</v>
      </c>
      <c r="B1072" s="426" t="s">
        <v>188</v>
      </c>
      <c r="C1072" s="427">
        <v>98.280100000000004</v>
      </c>
      <c r="D1072" s="427"/>
      <c r="E1072" s="427" t="s">
        <v>213</v>
      </c>
      <c r="F1072" s="427">
        <v>7</v>
      </c>
      <c r="G1072" s="427">
        <v>7.1859031289062001</v>
      </c>
      <c r="H1072" s="426" t="s">
        <v>189</v>
      </c>
      <c r="I1072" s="428">
        <v>199332</v>
      </c>
      <c r="J1072" s="428">
        <v>199332</v>
      </c>
      <c r="K1072" s="428">
        <v>195903.69</v>
      </c>
      <c r="L1072" s="383">
        <v>1</v>
      </c>
    </row>
    <row r="1073" spans="1:12" s="381" customFormat="1" ht="15" x14ac:dyDescent="0.25">
      <c r="A1073" s="382" t="s">
        <v>231</v>
      </c>
      <c r="B1073" s="426" t="s">
        <v>188</v>
      </c>
      <c r="C1073" s="427">
        <v>98.461500000000001</v>
      </c>
      <c r="D1073" s="427"/>
      <c r="E1073" s="427" t="s">
        <v>960</v>
      </c>
      <c r="F1073" s="427">
        <v>7.5</v>
      </c>
      <c r="G1073" s="427">
        <v>7.7259262083233002</v>
      </c>
      <c r="H1073" s="426" t="s">
        <v>189</v>
      </c>
      <c r="I1073" s="428">
        <v>100000</v>
      </c>
      <c r="J1073" s="428">
        <v>100000</v>
      </c>
      <c r="K1073" s="428">
        <v>98461.54</v>
      </c>
      <c r="L1073" s="383">
        <v>1</v>
      </c>
    </row>
    <row r="1074" spans="1:12" s="381" customFormat="1" ht="15" x14ac:dyDescent="0.25">
      <c r="A1074" s="382" t="s">
        <v>265</v>
      </c>
      <c r="B1074" s="426" t="s">
        <v>188</v>
      </c>
      <c r="C1074" s="427">
        <v>97.285700000000006</v>
      </c>
      <c r="D1074" s="427"/>
      <c r="E1074" s="427" t="s">
        <v>540</v>
      </c>
      <c r="F1074" s="427">
        <v>8.1</v>
      </c>
      <c r="G1074" s="427">
        <v>8.3168602500287001</v>
      </c>
      <c r="H1074" s="426" t="s">
        <v>189</v>
      </c>
      <c r="I1074" s="428">
        <v>44000</v>
      </c>
      <c r="J1074" s="428">
        <v>44000</v>
      </c>
      <c r="K1074" s="428">
        <v>42805.72</v>
      </c>
      <c r="L1074" s="383">
        <v>1</v>
      </c>
    </row>
    <row r="1075" spans="1:12" s="381" customFormat="1" ht="15" x14ac:dyDescent="0.25">
      <c r="A1075" s="382" t="s">
        <v>226</v>
      </c>
      <c r="B1075" s="426" t="s">
        <v>188</v>
      </c>
      <c r="C1075" s="427">
        <v>94.197400000000002</v>
      </c>
      <c r="D1075" s="427"/>
      <c r="E1075" s="427" t="s">
        <v>961</v>
      </c>
      <c r="F1075" s="427">
        <v>9.6</v>
      </c>
      <c r="G1075" s="427">
        <v>9.7636551816323003</v>
      </c>
      <c r="H1075" s="426" t="s">
        <v>189</v>
      </c>
      <c r="I1075" s="428">
        <v>612085</v>
      </c>
      <c r="J1075" s="428">
        <v>612085</v>
      </c>
      <c r="K1075" s="428">
        <v>576568.39</v>
      </c>
      <c r="L1075" s="383">
        <v>1</v>
      </c>
    </row>
    <row r="1076" spans="1:12" s="381" customFormat="1" ht="15" x14ac:dyDescent="0.25">
      <c r="A1076" s="382" t="s">
        <v>226</v>
      </c>
      <c r="B1076" s="426" t="s">
        <v>188</v>
      </c>
      <c r="C1076" s="427">
        <v>94.221100000000007</v>
      </c>
      <c r="D1076" s="427"/>
      <c r="E1076" s="427" t="s">
        <v>962</v>
      </c>
      <c r="F1076" s="427">
        <v>9.6</v>
      </c>
      <c r="G1076" s="427">
        <v>9.7649524903092004</v>
      </c>
      <c r="H1076" s="426" t="s">
        <v>189</v>
      </c>
      <c r="I1076" s="428">
        <v>165000</v>
      </c>
      <c r="J1076" s="428">
        <v>165000</v>
      </c>
      <c r="K1076" s="428">
        <v>155464.82</v>
      </c>
      <c r="L1076" s="383">
        <v>1</v>
      </c>
    </row>
    <row r="1077" spans="1:12" s="381" customFormat="1" ht="15" x14ac:dyDescent="0.25">
      <c r="A1077" s="382" t="s">
        <v>226</v>
      </c>
      <c r="B1077" s="426" t="s">
        <v>188</v>
      </c>
      <c r="C1077" s="427">
        <v>94.292199999999994</v>
      </c>
      <c r="D1077" s="427"/>
      <c r="E1077" s="427" t="s">
        <v>963</v>
      </c>
      <c r="F1077" s="427">
        <v>9.6</v>
      </c>
      <c r="G1077" s="427">
        <v>9.7688471304957005</v>
      </c>
      <c r="H1077" s="426" t="s">
        <v>189</v>
      </c>
      <c r="I1077" s="428">
        <v>222107</v>
      </c>
      <c r="J1077" s="428">
        <v>222107</v>
      </c>
      <c r="K1077" s="428">
        <v>209429.54</v>
      </c>
      <c r="L1077" s="383">
        <v>2</v>
      </c>
    </row>
    <row r="1078" spans="1:12" s="381" customFormat="1" ht="15" x14ac:dyDescent="0.25">
      <c r="A1078" s="382" t="s">
        <v>226</v>
      </c>
      <c r="B1078" s="426" t="s">
        <v>188</v>
      </c>
      <c r="C1078" s="427">
        <v>94.529899999999998</v>
      </c>
      <c r="D1078" s="427"/>
      <c r="E1078" s="427" t="s">
        <v>360</v>
      </c>
      <c r="F1078" s="427">
        <v>9.6</v>
      </c>
      <c r="G1078" s="427">
        <v>9.7818587479399</v>
      </c>
      <c r="H1078" s="426" t="s">
        <v>189</v>
      </c>
      <c r="I1078" s="428">
        <v>1000747</v>
      </c>
      <c r="J1078" s="428">
        <v>1000747</v>
      </c>
      <c r="K1078" s="428">
        <v>946004.85</v>
      </c>
      <c r="L1078" s="383">
        <v>1</v>
      </c>
    </row>
    <row r="1079" spans="1:12" s="381" customFormat="1" ht="15" x14ac:dyDescent="0.25">
      <c r="A1079" s="382" t="s">
        <v>226</v>
      </c>
      <c r="B1079" s="426" t="s">
        <v>188</v>
      </c>
      <c r="C1079" s="427">
        <v>94.553700000000006</v>
      </c>
      <c r="D1079" s="427"/>
      <c r="E1079" s="427" t="s">
        <v>876</v>
      </c>
      <c r="F1079" s="427">
        <v>9.6</v>
      </c>
      <c r="G1079" s="427">
        <v>9.7831624112429001</v>
      </c>
      <c r="H1079" s="426" t="s">
        <v>189</v>
      </c>
      <c r="I1079" s="428">
        <v>5270</v>
      </c>
      <c r="J1079" s="428">
        <v>5270</v>
      </c>
      <c r="K1079" s="428">
        <v>4982.9799999999996</v>
      </c>
      <c r="L1079" s="383">
        <v>1</v>
      </c>
    </row>
    <row r="1080" spans="1:12" s="381" customFormat="1" ht="15" x14ac:dyDescent="0.25">
      <c r="A1080" s="382" t="s">
        <v>226</v>
      </c>
      <c r="B1080" s="426" t="s">
        <v>188</v>
      </c>
      <c r="C1080" s="427">
        <v>95.345299999999995</v>
      </c>
      <c r="D1080" s="427"/>
      <c r="E1080" s="427" t="s">
        <v>264</v>
      </c>
      <c r="F1080" s="427">
        <v>9.5</v>
      </c>
      <c r="G1080" s="427">
        <v>9.7191671190962001</v>
      </c>
      <c r="H1080" s="426" t="s">
        <v>189</v>
      </c>
      <c r="I1080" s="428">
        <v>5270</v>
      </c>
      <c r="J1080" s="428">
        <v>5270</v>
      </c>
      <c r="K1080" s="428">
        <v>5024.7</v>
      </c>
      <c r="L1080" s="383">
        <v>1</v>
      </c>
    </row>
    <row r="1081" spans="1:12" s="381" customFormat="1" ht="15" x14ac:dyDescent="0.25">
      <c r="A1081" s="382" t="s">
        <v>226</v>
      </c>
      <c r="B1081" s="426" t="s">
        <v>188</v>
      </c>
      <c r="C1081" s="427">
        <v>95.417299999999997</v>
      </c>
      <c r="D1081" s="427"/>
      <c r="E1081" s="427" t="s">
        <v>201</v>
      </c>
      <c r="F1081" s="427">
        <v>9.5</v>
      </c>
      <c r="G1081" s="427">
        <v>9.7230404961009</v>
      </c>
      <c r="H1081" s="426" t="s">
        <v>189</v>
      </c>
      <c r="I1081" s="428">
        <v>26215</v>
      </c>
      <c r="J1081" s="428">
        <v>26215</v>
      </c>
      <c r="K1081" s="428">
        <v>25013.65</v>
      </c>
      <c r="L1081" s="383">
        <v>1</v>
      </c>
    </row>
    <row r="1082" spans="1:12" s="381" customFormat="1" ht="15" x14ac:dyDescent="0.25">
      <c r="A1082" s="382" t="s">
        <v>226</v>
      </c>
      <c r="B1082" s="426" t="s">
        <v>188</v>
      </c>
      <c r="C1082" s="427">
        <v>95.441299999999998</v>
      </c>
      <c r="D1082" s="427"/>
      <c r="E1082" s="427" t="s">
        <v>198</v>
      </c>
      <c r="F1082" s="427">
        <v>9.5</v>
      </c>
      <c r="G1082" s="427">
        <v>9.7243325226188997</v>
      </c>
      <c r="H1082" s="426" t="s">
        <v>189</v>
      </c>
      <c r="I1082" s="428">
        <v>30610</v>
      </c>
      <c r="J1082" s="428">
        <v>30610</v>
      </c>
      <c r="K1082" s="428">
        <v>29214.6</v>
      </c>
      <c r="L1082" s="383">
        <v>1</v>
      </c>
    </row>
    <row r="1083" spans="1:12" s="381" customFormat="1" ht="15" x14ac:dyDescent="0.25">
      <c r="A1083" s="382" t="s">
        <v>226</v>
      </c>
      <c r="B1083" s="426" t="s">
        <v>188</v>
      </c>
      <c r="C1083" s="427">
        <v>95.465400000000002</v>
      </c>
      <c r="D1083" s="427"/>
      <c r="E1083" s="427" t="s">
        <v>206</v>
      </c>
      <c r="F1083" s="427">
        <v>9.5</v>
      </c>
      <c r="G1083" s="427">
        <v>9.7256250000000009</v>
      </c>
      <c r="H1083" s="426" t="s">
        <v>189</v>
      </c>
      <c r="I1083" s="428">
        <v>6265</v>
      </c>
      <c r="J1083" s="428">
        <v>6265</v>
      </c>
      <c r="K1083" s="428">
        <v>5980.91</v>
      </c>
      <c r="L1083" s="383">
        <v>1</v>
      </c>
    </row>
    <row r="1084" spans="1:12" s="381" customFormat="1" ht="15" x14ac:dyDescent="0.25">
      <c r="A1084" s="382" t="s">
        <v>226</v>
      </c>
      <c r="B1084" s="426" t="s">
        <v>188</v>
      </c>
      <c r="C1084" s="427">
        <v>96.791799999999995</v>
      </c>
      <c r="D1084" s="427"/>
      <c r="E1084" s="427" t="s">
        <v>534</v>
      </c>
      <c r="F1084" s="427">
        <v>9.25</v>
      </c>
      <c r="G1084" s="427">
        <v>9.5269070706909993</v>
      </c>
      <c r="H1084" s="426" t="s">
        <v>189</v>
      </c>
      <c r="I1084" s="428">
        <v>79000</v>
      </c>
      <c r="J1084" s="428">
        <v>79000</v>
      </c>
      <c r="K1084" s="428">
        <v>76465.490000000005</v>
      </c>
      <c r="L1084" s="383">
        <v>1</v>
      </c>
    </row>
    <row r="1085" spans="1:12" s="381" customFormat="1" ht="15" x14ac:dyDescent="0.25">
      <c r="A1085" s="382" t="s">
        <v>226</v>
      </c>
      <c r="B1085" s="426" t="s">
        <v>188</v>
      </c>
      <c r="C1085" s="427">
        <v>96.881</v>
      </c>
      <c r="D1085" s="427"/>
      <c r="E1085" s="427" t="s">
        <v>529</v>
      </c>
      <c r="F1085" s="427">
        <v>9.5</v>
      </c>
      <c r="G1085" s="427">
        <v>9.8013692260895997</v>
      </c>
      <c r="H1085" s="426" t="s">
        <v>189</v>
      </c>
      <c r="I1085" s="428">
        <v>339562</v>
      </c>
      <c r="J1085" s="428">
        <v>339562</v>
      </c>
      <c r="K1085" s="428">
        <v>328970.96999999997</v>
      </c>
      <c r="L1085" s="383">
        <v>3</v>
      </c>
    </row>
    <row r="1086" spans="1:12" s="381" customFormat="1" ht="15" x14ac:dyDescent="0.25">
      <c r="A1086" s="382" t="s">
        <v>226</v>
      </c>
      <c r="B1086" s="426" t="s">
        <v>188</v>
      </c>
      <c r="C1086" s="427">
        <v>96.888099999999994</v>
      </c>
      <c r="D1086" s="427"/>
      <c r="E1086" s="427" t="s">
        <v>701</v>
      </c>
      <c r="F1086" s="427">
        <v>9.25</v>
      </c>
      <c r="G1086" s="427">
        <v>9.5318950283384005</v>
      </c>
      <c r="H1086" s="426" t="s">
        <v>189</v>
      </c>
      <c r="I1086" s="428">
        <v>578184</v>
      </c>
      <c r="J1086" s="428">
        <v>578184</v>
      </c>
      <c r="K1086" s="428">
        <v>560191.73</v>
      </c>
      <c r="L1086" s="383">
        <v>1</v>
      </c>
    </row>
    <row r="1087" spans="1:12" s="381" customFormat="1" ht="15" x14ac:dyDescent="0.25">
      <c r="A1087" s="382" t="s">
        <v>226</v>
      </c>
      <c r="B1087" s="426" t="s">
        <v>188</v>
      </c>
      <c r="C1087" s="427">
        <v>97.799499999999995</v>
      </c>
      <c r="D1087" s="427"/>
      <c r="E1087" s="427" t="s">
        <v>213</v>
      </c>
      <c r="F1087" s="427">
        <v>9</v>
      </c>
      <c r="G1087" s="427">
        <v>9.3083318789062002</v>
      </c>
      <c r="H1087" s="426" t="s">
        <v>189</v>
      </c>
      <c r="I1087" s="428">
        <v>4071</v>
      </c>
      <c r="J1087" s="428">
        <v>4071</v>
      </c>
      <c r="K1087" s="428">
        <v>3981.42</v>
      </c>
      <c r="L1087" s="383">
        <v>1</v>
      </c>
    </row>
    <row r="1088" spans="1:12" s="381" customFormat="1" ht="15" x14ac:dyDescent="0.25">
      <c r="A1088" s="382" t="s">
        <v>232</v>
      </c>
      <c r="B1088" s="426" t="s">
        <v>188</v>
      </c>
      <c r="C1088" s="427">
        <v>96.7196</v>
      </c>
      <c r="D1088" s="427"/>
      <c r="E1088" s="427" t="s">
        <v>926</v>
      </c>
      <c r="F1088" s="427">
        <v>9.25</v>
      </c>
      <c r="G1088" s="427">
        <v>9.5231706027889995</v>
      </c>
      <c r="H1088" s="426" t="s">
        <v>189</v>
      </c>
      <c r="I1088" s="428">
        <v>37554</v>
      </c>
      <c r="J1088" s="428">
        <v>37554</v>
      </c>
      <c r="K1088" s="428">
        <v>36322.080000000002</v>
      </c>
      <c r="L1088" s="383">
        <v>1</v>
      </c>
    </row>
    <row r="1089" spans="1:12" s="381" customFormat="1" ht="15" x14ac:dyDescent="0.25">
      <c r="A1089" s="382" t="s">
        <v>232</v>
      </c>
      <c r="B1089" s="426" t="s">
        <v>188</v>
      </c>
      <c r="C1089" s="427">
        <v>96.912300000000002</v>
      </c>
      <c r="D1089" s="427"/>
      <c r="E1089" s="427" t="s">
        <v>540</v>
      </c>
      <c r="F1089" s="427">
        <v>9.25</v>
      </c>
      <c r="G1089" s="427">
        <v>9.5331430909039003</v>
      </c>
      <c r="H1089" s="426" t="s">
        <v>189</v>
      </c>
      <c r="I1089" s="428">
        <v>53290</v>
      </c>
      <c r="J1089" s="428">
        <v>53290</v>
      </c>
      <c r="K1089" s="428">
        <v>51644.54</v>
      </c>
      <c r="L1089" s="383">
        <v>5</v>
      </c>
    </row>
    <row r="1090" spans="1:12" s="381" customFormat="1" ht="15" x14ac:dyDescent="0.25">
      <c r="A1090" s="382" t="s">
        <v>232</v>
      </c>
      <c r="B1090" s="426" t="s">
        <v>188</v>
      </c>
      <c r="C1090" s="427">
        <v>96.960599999999999</v>
      </c>
      <c r="D1090" s="427"/>
      <c r="E1090" s="427" t="s">
        <v>529</v>
      </c>
      <c r="F1090" s="427">
        <v>9.25</v>
      </c>
      <c r="G1090" s="427">
        <v>9.5356405055505995</v>
      </c>
      <c r="H1090" s="426" t="s">
        <v>189</v>
      </c>
      <c r="I1090" s="428">
        <v>82798</v>
      </c>
      <c r="J1090" s="428">
        <v>82798</v>
      </c>
      <c r="K1090" s="428">
        <v>80281.399999999994</v>
      </c>
      <c r="L1090" s="383">
        <v>2</v>
      </c>
    </row>
    <row r="1091" spans="1:12" s="381" customFormat="1" ht="15" x14ac:dyDescent="0.25">
      <c r="A1091" s="382" t="s">
        <v>232</v>
      </c>
      <c r="B1091" s="426" t="s">
        <v>188</v>
      </c>
      <c r="C1091" s="427">
        <v>97.008899999999997</v>
      </c>
      <c r="D1091" s="427"/>
      <c r="E1091" s="427" t="s">
        <v>229</v>
      </c>
      <c r="F1091" s="427">
        <v>9.25</v>
      </c>
      <c r="G1091" s="427">
        <v>9.5381396412035997</v>
      </c>
      <c r="H1091" s="426" t="s">
        <v>189</v>
      </c>
      <c r="I1091" s="428">
        <v>491640</v>
      </c>
      <c r="J1091" s="428">
        <v>491640</v>
      </c>
      <c r="K1091" s="428">
        <v>476934.51</v>
      </c>
      <c r="L1091" s="383">
        <v>17</v>
      </c>
    </row>
    <row r="1092" spans="1:12" s="381" customFormat="1" ht="15" x14ac:dyDescent="0.25">
      <c r="A1092" s="382" t="s">
        <v>232</v>
      </c>
      <c r="B1092" s="426" t="s">
        <v>188</v>
      </c>
      <c r="C1092" s="427">
        <v>97.1785</v>
      </c>
      <c r="D1092" s="427"/>
      <c r="E1092" s="427" t="s">
        <v>933</v>
      </c>
      <c r="F1092" s="427">
        <v>9.25</v>
      </c>
      <c r="G1092" s="427">
        <v>9.5469001976049004</v>
      </c>
      <c r="H1092" s="426" t="s">
        <v>189</v>
      </c>
      <c r="I1092" s="428">
        <v>52396</v>
      </c>
      <c r="J1092" s="428">
        <v>52396</v>
      </c>
      <c r="K1092" s="428">
        <v>50917.62</v>
      </c>
      <c r="L1092" s="383">
        <v>1</v>
      </c>
    </row>
    <row r="1093" spans="1:12" s="381" customFormat="1" ht="15" x14ac:dyDescent="0.25">
      <c r="A1093" s="382" t="s">
        <v>232</v>
      </c>
      <c r="B1093" s="426" t="s">
        <v>188</v>
      </c>
      <c r="C1093" s="427">
        <v>97.799499999999995</v>
      </c>
      <c r="D1093" s="427"/>
      <c r="E1093" s="427" t="s">
        <v>213</v>
      </c>
      <c r="F1093" s="427">
        <v>9</v>
      </c>
      <c r="G1093" s="427">
        <v>9.3083318789062002</v>
      </c>
      <c r="H1093" s="426" t="s">
        <v>189</v>
      </c>
      <c r="I1093" s="428">
        <v>101386</v>
      </c>
      <c r="J1093" s="428">
        <v>101386</v>
      </c>
      <c r="K1093" s="428">
        <v>99155.01</v>
      </c>
      <c r="L1093" s="383">
        <v>2</v>
      </c>
    </row>
    <row r="1094" spans="1:12" s="381" customFormat="1" ht="15" x14ac:dyDescent="0.25">
      <c r="A1094" s="382" t="s">
        <v>227</v>
      </c>
      <c r="B1094" s="426" t="s">
        <v>188</v>
      </c>
      <c r="C1094" s="427">
        <v>92.400099999999995</v>
      </c>
      <c r="D1094" s="427"/>
      <c r="E1094" s="427" t="s">
        <v>267</v>
      </c>
      <c r="F1094" s="427">
        <v>9</v>
      </c>
      <c r="G1094" s="427">
        <v>9.0340413361869008</v>
      </c>
      <c r="H1094" s="426" t="s">
        <v>189</v>
      </c>
      <c r="I1094" s="428">
        <v>81852</v>
      </c>
      <c r="J1094" s="428">
        <v>81852</v>
      </c>
      <c r="K1094" s="428">
        <v>75631.320000000007</v>
      </c>
      <c r="L1094" s="383">
        <v>1</v>
      </c>
    </row>
    <row r="1095" spans="1:12" s="381" customFormat="1" ht="15" x14ac:dyDescent="0.25">
      <c r="A1095" s="382" t="s">
        <v>227</v>
      </c>
      <c r="B1095" s="426" t="s">
        <v>188</v>
      </c>
      <c r="C1095" s="427">
        <v>92.421400000000006</v>
      </c>
      <c r="D1095" s="427"/>
      <c r="E1095" s="427" t="s">
        <v>307</v>
      </c>
      <c r="F1095" s="427">
        <v>9</v>
      </c>
      <c r="G1095" s="427">
        <v>9.0351450666742004</v>
      </c>
      <c r="H1095" s="426" t="s">
        <v>189</v>
      </c>
      <c r="I1095" s="428">
        <v>21542</v>
      </c>
      <c r="J1095" s="428">
        <v>21542</v>
      </c>
      <c r="K1095" s="428">
        <v>19909.43</v>
      </c>
      <c r="L1095" s="383">
        <v>1</v>
      </c>
    </row>
    <row r="1096" spans="1:12" s="381" customFormat="1" ht="15" x14ac:dyDescent="0.25">
      <c r="A1096" s="382" t="s">
        <v>227</v>
      </c>
      <c r="B1096" s="426" t="s">
        <v>188</v>
      </c>
      <c r="C1096" s="427">
        <v>92.464200000000005</v>
      </c>
      <c r="D1096" s="427"/>
      <c r="E1096" s="427" t="s">
        <v>932</v>
      </c>
      <c r="F1096" s="427">
        <v>9</v>
      </c>
      <c r="G1096" s="427">
        <v>9.0373535883312996</v>
      </c>
      <c r="H1096" s="426" t="s">
        <v>189</v>
      </c>
      <c r="I1096" s="428">
        <v>279863</v>
      </c>
      <c r="J1096" s="428">
        <v>279863</v>
      </c>
      <c r="K1096" s="428">
        <v>258773</v>
      </c>
      <c r="L1096" s="383">
        <v>3</v>
      </c>
    </row>
    <row r="1097" spans="1:12" s="381" customFormat="1" ht="15" x14ac:dyDescent="0.25">
      <c r="A1097" s="382" t="s">
        <v>227</v>
      </c>
      <c r="B1097" s="426" t="s">
        <v>188</v>
      </c>
      <c r="C1097" s="427">
        <v>92.658100000000005</v>
      </c>
      <c r="D1097" s="427"/>
      <c r="E1097" s="427" t="s">
        <v>932</v>
      </c>
      <c r="F1097" s="427">
        <v>8.75</v>
      </c>
      <c r="G1097" s="427">
        <v>8.7853299088958003</v>
      </c>
      <c r="H1097" s="426" t="s">
        <v>189</v>
      </c>
      <c r="I1097" s="428">
        <v>219935</v>
      </c>
      <c r="J1097" s="428">
        <v>219935</v>
      </c>
      <c r="K1097" s="428">
        <v>203787.66</v>
      </c>
      <c r="L1097" s="383">
        <v>3</v>
      </c>
    </row>
    <row r="1098" spans="1:12" s="381" customFormat="1" ht="15" x14ac:dyDescent="0.25">
      <c r="A1098" s="382" t="s">
        <v>227</v>
      </c>
      <c r="B1098" s="426" t="s">
        <v>188</v>
      </c>
      <c r="C1098" s="427">
        <v>92.741699999999994</v>
      </c>
      <c r="D1098" s="427"/>
      <c r="E1098" s="427" t="s">
        <v>946</v>
      </c>
      <c r="F1098" s="427">
        <v>8.75</v>
      </c>
      <c r="G1098" s="427">
        <v>8.7895109944040009</v>
      </c>
      <c r="H1098" s="426" t="s">
        <v>189</v>
      </c>
      <c r="I1098" s="428">
        <v>20000</v>
      </c>
      <c r="J1098" s="428">
        <v>20000</v>
      </c>
      <c r="K1098" s="428">
        <v>18548.34</v>
      </c>
      <c r="L1098" s="383">
        <v>1</v>
      </c>
    </row>
    <row r="1099" spans="1:12" s="381" customFormat="1" ht="15" x14ac:dyDescent="0.25">
      <c r="A1099" s="382" t="s">
        <v>227</v>
      </c>
      <c r="B1099" s="426" t="s">
        <v>188</v>
      </c>
      <c r="C1099" s="427">
        <v>92.783500000000004</v>
      </c>
      <c r="D1099" s="427"/>
      <c r="E1099" s="427" t="s">
        <v>818</v>
      </c>
      <c r="F1099" s="427">
        <v>8.75</v>
      </c>
      <c r="G1099" s="427">
        <v>8.7916034948091202</v>
      </c>
      <c r="H1099" s="426" t="s">
        <v>189</v>
      </c>
      <c r="I1099" s="428">
        <v>76720</v>
      </c>
      <c r="J1099" s="428">
        <v>76720</v>
      </c>
      <c r="K1099" s="428">
        <v>71183.509999999995</v>
      </c>
      <c r="L1099" s="383">
        <v>2</v>
      </c>
    </row>
    <row r="1100" spans="1:12" s="381" customFormat="1" ht="15" x14ac:dyDescent="0.25">
      <c r="A1100" s="382" t="s">
        <v>227</v>
      </c>
      <c r="B1100" s="426" t="s">
        <v>188</v>
      </c>
      <c r="C1100" s="427">
        <v>92.804400000000001</v>
      </c>
      <c r="D1100" s="427"/>
      <c r="E1100" s="427" t="s">
        <v>259</v>
      </c>
      <c r="F1100" s="427">
        <v>8.75</v>
      </c>
      <c r="G1100" s="427">
        <v>8.7926502350203997</v>
      </c>
      <c r="H1100" s="426" t="s">
        <v>189</v>
      </c>
      <c r="I1100" s="428">
        <v>158813</v>
      </c>
      <c r="J1100" s="428">
        <v>158813</v>
      </c>
      <c r="K1100" s="428">
        <v>147385.51</v>
      </c>
      <c r="L1100" s="383">
        <v>3</v>
      </c>
    </row>
    <row r="1101" spans="1:12" s="381" customFormat="1" ht="15" x14ac:dyDescent="0.25">
      <c r="A1101" s="382" t="s">
        <v>227</v>
      </c>
      <c r="B1101" s="426" t="s">
        <v>188</v>
      </c>
      <c r="C1101" s="427">
        <v>92.888199999999998</v>
      </c>
      <c r="D1101" s="427"/>
      <c r="E1101" s="427" t="s">
        <v>871</v>
      </c>
      <c r="F1101" s="427">
        <v>8.75</v>
      </c>
      <c r="G1101" s="427">
        <v>8.7968404665723998</v>
      </c>
      <c r="H1101" s="426" t="s">
        <v>189</v>
      </c>
      <c r="I1101" s="428">
        <v>107572</v>
      </c>
      <c r="J1101" s="428">
        <v>107572</v>
      </c>
      <c r="K1101" s="428">
        <v>99921.74</v>
      </c>
      <c r="L1101" s="383">
        <v>1</v>
      </c>
    </row>
    <row r="1102" spans="1:12" s="381" customFormat="1" ht="15" x14ac:dyDescent="0.25">
      <c r="A1102" s="382" t="s">
        <v>227</v>
      </c>
      <c r="B1102" s="426" t="s">
        <v>188</v>
      </c>
      <c r="C1102" s="427">
        <v>92.972200000000001</v>
      </c>
      <c r="D1102" s="427"/>
      <c r="E1102" s="427" t="s">
        <v>872</v>
      </c>
      <c r="F1102" s="427">
        <v>8.75</v>
      </c>
      <c r="G1102" s="427">
        <v>8.8010359394630004</v>
      </c>
      <c r="H1102" s="426" t="s">
        <v>189</v>
      </c>
      <c r="I1102" s="428">
        <v>33294</v>
      </c>
      <c r="J1102" s="428">
        <v>33294</v>
      </c>
      <c r="K1102" s="428">
        <v>30954.17</v>
      </c>
      <c r="L1102" s="383">
        <v>2</v>
      </c>
    </row>
    <row r="1103" spans="1:12" s="381" customFormat="1" ht="15" x14ac:dyDescent="0.25">
      <c r="A1103" s="382" t="s">
        <v>227</v>
      </c>
      <c r="B1103" s="426" t="s">
        <v>188</v>
      </c>
      <c r="C1103" s="427">
        <v>93.035300000000007</v>
      </c>
      <c r="D1103" s="427"/>
      <c r="E1103" s="427" t="s">
        <v>873</v>
      </c>
      <c r="F1103" s="427">
        <v>8.75</v>
      </c>
      <c r="G1103" s="427">
        <v>8.8041859903570998</v>
      </c>
      <c r="H1103" s="426" t="s">
        <v>189</v>
      </c>
      <c r="I1103" s="428">
        <v>50000</v>
      </c>
      <c r="J1103" s="428">
        <v>50000</v>
      </c>
      <c r="K1103" s="428">
        <v>46517.64</v>
      </c>
      <c r="L1103" s="383">
        <v>1</v>
      </c>
    </row>
    <row r="1104" spans="1:12" s="381" customFormat="1" ht="15" x14ac:dyDescent="0.25">
      <c r="A1104" s="382" t="s">
        <v>227</v>
      </c>
      <c r="B1104" s="426" t="s">
        <v>188</v>
      </c>
      <c r="C1104" s="427">
        <v>93.056299999999993</v>
      </c>
      <c r="D1104" s="427"/>
      <c r="E1104" s="427" t="s">
        <v>880</v>
      </c>
      <c r="F1104" s="427">
        <v>8.75</v>
      </c>
      <c r="G1104" s="427">
        <v>8.8052366646618996</v>
      </c>
      <c r="H1104" s="426" t="s">
        <v>189</v>
      </c>
      <c r="I1104" s="428">
        <v>7479</v>
      </c>
      <c r="J1104" s="428">
        <v>7479</v>
      </c>
      <c r="K1104" s="428">
        <v>6959.68</v>
      </c>
      <c r="L1104" s="383">
        <v>1</v>
      </c>
    </row>
    <row r="1105" spans="1:12" s="381" customFormat="1" ht="15" x14ac:dyDescent="0.25">
      <c r="A1105" s="382" t="s">
        <v>227</v>
      </c>
      <c r="B1105" s="426" t="s">
        <v>188</v>
      </c>
      <c r="C1105" s="427">
        <v>93.119500000000002</v>
      </c>
      <c r="D1105" s="427"/>
      <c r="E1105" s="427" t="s">
        <v>874</v>
      </c>
      <c r="F1105" s="427">
        <v>8.75</v>
      </c>
      <c r="G1105" s="427">
        <v>8.8083906620055998</v>
      </c>
      <c r="H1105" s="426" t="s">
        <v>189</v>
      </c>
      <c r="I1105" s="428">
        <v>767257</v>
      </c>
      <c r="J1105" s="428">
        <v>767257</v>
      </c>
      <c r="K1105" s="428">
        <v>714465.91</v>
      </c>
      <c r="L1105" s="383">
        <v>4</v>
      </c>
    </row>
    <row r="1106" spans="1:12" s="381" customFormat="1" ht="15" x14ac:dyDescent="0.25">
      <c r="A1106" s="382" t="s">
        <v>227</v>
      </c>
      <c r="B1106" s="426" t="s">
        <v>188</v>
      </c>
      <c r="C1106" s="427">
        <v>93.1828</v>
      </c>
      <c r="D1106" s="427"/>
      <c r="E1106" s="427" t="s">
        <v>944</v>
      </c>
      <c r="F1106" s="427">
        <v>8.75</v>
      </c>
      <c r="G1106" s="427">
        <v>8.8115476246144997</v>
      </c>
      <c r="H1106" s="426" t="s">
        <v>189</v>
      </c>
      <c r="I1106" s="428">
        <v>133118</v>
      </c>
      <c r="J1106" s="428">
        <v>133118</v>
      </c>
      <c r="K1106" s="428">
        <v>124043.05</v>
      </c>
      <c r="L1106" s="383">
        <v>2</v>
      </c>
    </row>
    <row r="1107" spans="1:12" s="381" customFormat="1" ht="15" x14ac:dyDescent="0.25">
      <c r="A1107" s="382" t="s">
        <v>227</v>
      </c>
      <c r="B1107" s="426" t="s">
        <v>188</v>
      </c>
      <c r="C1107" s="427">
        <v>93.203900000000004</v>
      </c>
      <c r="D1107" s="427"/>
      <c r="E1107" s="427" t="s">
        <v>263</v>
      </c>
      <c r="F1107" s="427">
        <v>8.75</v>
      </c>
      <c r="G1107" s="427">
        <v>8.8126006052377992</v>
      </c>
      <c r="H1107" s="426" t="s">
        <v>189</v>
      </c>
      <c r="I1107" s="428">
        <v>239327</v>
      </c>
      <c r="J1107" s="428">
        <v>239327</v>
      </c>
      <c r="K1107" s="428">
        <v>223062.07</v>
      </c>
      <c r="L1107" s="383">
        <v>4</v>
      </c>
    </row>
    <row r="1108" spans="1:12" s="381" customFormat="1" ht="15" x14ac:dyDescent="0.25">
      <c r="A1108" s="382" t="s">
        <v>227</v>
      </c>
      <c r="B1108" s="426" t="s">
        <v>188</v>
      </c>
      <c r="C1108" s="427">
        <v>93.224999999999994</v>
      </c>
      <c r="D1108" s="427"/>
      <c r="E1108" s="427" t="s">
        <v>669</v>
      </c>
      <c r="F1108" s="427">
        <v>8.75</v>
      </c>
      <c r="G1108" s="427">
        <v>8.8136539160260003</v>
      </c>
      <c r="H1108" s="426" t="s">
        <v>189</v>
      </c>
      <c r="I1108" s="428">
        <v>500000</v>
      </c>
      <c r="J1108" s="428">
        <v>500000</v>
      </c>
      <c r="K1108" s="428">
        <v>466125.01</v>
      </c>
      <c r="L1108" s="383">
        <v>1</v>
      </c>
    </row>
    <row r="1109" spans="1:12" s="381" customFormat="1" ht="15" x14ac:dyDescent="0.25">
      <c r="A1109" s="382" t="s">
        <v>964</v>
      </c>
      <c r="B1109" s="426" t="s">
        <v>188</v>
      </c>
      <c r="C1109" s="427">
        <v>91.806299999999993</v>
      </c>
      <c r="D1109" s="427"/>
      <c r="E1109" s="427" t="s">
        <v>212</v>
      </c>
      <c r="F1109" s="427">
        <v>9</v>
      </c>
      <c r="G1109" s="427">
        <v>9.0032796387413008</v>
      </c>
      <c r="H1109" s="426" t="s">
        <v>189</v>
      </c>
      <c r="I1109" s="428">
        <v>130000</v>
      </c>
      <c r="J1109" s="428">
        <v>130000</v>
      </c>
      <c r="K1109" s="428">
        <v>119348.18</v>
      </c>
      <c r="L1109" s="383">
        <v>1</v>
      </c>
    </row>
    <row r="1110" spans="1:12" s="381" customFormat="1" ht="15" x14ac:dyDescent="0.25">
      <c r="A1110" s="382" t="s">
        <v>964</v>
      </c>
      <c r="B1110" s="426" t="s">
        <v>188</v>
      </c>
      <c r="C1110" s="427">
        <v>92.293499999999995</v>
      </c>
      <c r="D1110" s="427"/>
      <c r="E1110" s="427" t="s">
        <v>965</v>
      </c>
      <c r="F1110" s="427">
        <v>9</v>
      </c>
      <c r="G1110" s="427">
        <v>9.0285279796023996</v>
      </c>
      <c r="H1110" s="426" t="s">
        <v>189</v>
      </c>
      <c r="I1110" s="428">
        <v>140000</v>
      </c>
      <c r="J1110" s="428">
        <v>140000</v>
      </c>
      <c r="K1110" s="428">
        <v>129210.89</v>
      </c>
      <c r="L1110" s="383">
        <v>1</v>
      </c>
    </row>
    <row r="1111" spans="1:12" s="381" customFormat="1" ht="15" x14ac:dyDescent="0.25">
      <c r="A1111" s="382" t="s">
        <v>964</v>
      </c>
      <c r="B1111" s="426" t="s">
        <v>188</v>
      </c>
      <c r="C1111" s="427">
        <v>92.872100000000003</v>
      </c>
      <c r="D1111" s="427"/>
      <c r="E1111" s="427" t="s">
        <v>880</v>
      </c>
      <c r="F1111" s="427">
        <v>9</v>
      </c>
      <c r="G1111" s="427">
        <v>9.0584053573807992</v>
      </c>
      <c r="H1111" s="426" t="s">
        <v>189</v>
      </c>
      <c r="I1111" s="428">
        <v>140000</v>
      </c>
      <c r="J1111" s="428">
        <v>140000</v>
      </c>
      <c r="K1111" s="428">
        <v>130020.9</v>
      </c>
      <c r="L1111" s="383">
        <v>1</v>
      </c>
    </row>
    <row r="1112" spans="1:12" s="381" customFormat="1" ht="15" x14ac:dyDescent="0.25">
      <c r="A1112" s="382" t="s">
        <v>964</v>
      </c>
      <c r="B1112" s="426" t="s">
        <v>188</v>
      </c>
      <c r="C1112" s="427">
        <v>93.632999999999996</v>
      </c>
      <c r="D1112" s="427"/>
      <c r="E1112" s="427" t="s">
        <v>193</v>
      </c>
      <c r="F1112" s="427">
        <v>9</v>
      </c>
      <c r="G1112" s="427">
        <v>9.0975237509984002</v>
      </c>
      <c r="H1112" s="426" t="s">
        <v>189</v>
      </c>
      <c r="I1112" s="428">
        <v>140000</v>
      </c>
      <c r="J1112" s="428">
        <v>140000</v>
      </c>
      <c r="K1112" s="428">
        <v>131086.14000000001</v>
      </c>
      <c r="L1112" s="383">
        <v>1</v>
      </c>
    </row>
    <row r="1113" spans="1:12" s="381" customFormat="1" ht="15" x14ac:dyDescent="0.25">
      <c r="A1113" s="382" t="s">
        <v>964</v>
      </c>
      <c r="B1113" s="426" t="s">
        <v>188</v>
      </c>
      <c r="C1113" s="427">
        <v>94.384100000000004</v>
      </c>
      <c r="D1113" s="427"/>
      <c r="E1113" s="427" t="s">
        <v>966</v>
      </c>
      <c r="F1113" s="427">
        <v>9</v>
      </c>
      <c r="G1113" s="427">
        <v>9.1359517644029005</v>
      </c>
      <c r="H1113" s="426" t="s">
        <v>189</v>
      </c>
      <c r="I1113" s="428">
        <v>140000</v>
      </c>
      <c r="J1113" s="428">
        <v>140000</v>
      </c>
      <c r="K1113" s="428">
        <v>132137.79999999999</v>
      </c>
      <c r="L1113" s="383">
        <v>1</v>
      </c>
    </row>
    <row r="1114" spans="1:12" s="381" customFormat="1" ht="15" x14ac:dyDescent="0.25">
      <c r="A1114" s="382" t="s">
        <v>964</v>
      </c>
      <c r="B1114" s="426" t="s">
        <v>188</v>
      </c>
      <c r="C1114" s="427">
        <v>94.8767</v>
      </c>
      <c r="D1114" s="427"/>
      <c r="E1114" s="427" t="s">
        <v>876</v>
      </c>
      <c r="F1114" s="427">
        <v>9</v>
      </c>
      <c r="G1114" s="427">
        <v>9.1610450679009006</v>
      </c>
      <c r="H1114" s="426" t="s">
        <v>189</v>
      </c>
      <c r="I1114" s="428">
        <v>140000</v>
      </c>
      <c r="J1114" s="428">
        <v>140000</v>
      </c>
      <c r="K1114" s="428">
        <v>132827.32</v>
      </c>
      <c r="L1114" s="383">
        <v>1</v>
      </c>
    </row>
    <row r="1115" spans="1:12" s="381" customFormat="1" ht="15" x14ac:dyDescent="0.25">
      <c r="A1115" s="382" t="s">
        <v>964</v>
      </c>
      <c r="B1115" s="426" t="s">
        <v>188</v>
      </c>
      <c r="C1115" s="427">
        <v>95.670900000000003</v>
      </c>
      <c r="D1115" s="427"/>
      <c r="E1115" s="427" t="s">
        <v>198</v>
      </c>
      <c r="F1115" s="427">
        <v>9</v>
      </c>
      <c r="G1115" s="427">
        <v>9.2013418145391999</v>
      </c>
      <c r="H1115" s="426" t="s">
        <v>189</v>
      </c>
      <c r="I1115" s="428">
        <v>140000</v>
      </c>
      <c r="J1115" s="428">
        <v>140000</v>
      </c>
      <c r="K1115" s="428">
        <v>133939.25</v>
      </c>
      <c r="L1115" s="383">
        <v>1</v>
      </c>
    </row>
    <row r="1116" spans="1:12" s="381" customFormat="1" ht="15" x14ac:dyDescent="0.25">
      <c r="A1116" s="382" t="s">
        <v>964</v>
      </c>
      <c r="B1116" s="426" t="s">
        <v>188</v>
      </c>
      <c r="C1116" s="427">
        <v>96.177000000000007</v>
      </c>
      <c r="D1116" s="427"/>
      <c r="E1116" s="427" t="s">
        <v>967</v>
      </c>
      <c r="F1116" s="427">
        <v>9</v>
      </c>
      <c r="G1116" s="427">
        <v>9.2269107285616005</v>
      </c>
      <c r="H1116" s="426" t="s">
        <v>189</v>
      </c>
      <c r="I1116" s="428">
        <v>140000</v>
      </c>
      <c r="J1116" s="428">
        <v>140000</v>
      </c>
      <c r="K1116" s="428">
        <v>134647.75</v>
      </c>
      <c r="L1116" s="383">
        <v>1</v>
      </c>
    </row>
    <row r="1117" spans="1:12" s="381" customFormat="1" ht="15" x14ac:dyDescent="0.25">
      <c r="A1117" s="382" t="s">
        <v>964</v>
      </c>
      <c r="B1117" s="426" t="s">
        <v>188</v>
      </c>
      <c r="C1117" s="427">
        <v>96.478499999999997</v>
      </c>
      <c r="D1117" s="427"/>
      <c r="E1117" s="427" t="s">
        <v>968</v>
      </c>
      <c r="F1117" s="427">
        <v>9</v>
      </c>
      <c r="G1117" s="427">
        <v>9.2421076726416</v>
      </c>
      <c r="H1117" s="426" t="s">
        <v>189</v>
      </c>
      <c r="I1117" s="428">
        <v>110000</v>
      </c>
      <c r="J1117" s="428">
        <v>110000</v>
      </c>
      <c r="K1117" s="428">
        <v>106126.39</v>
      </c>
      <c r="L1117" s="383">
        <v>1</v>
      </c>
    </row>
    <row r="1118" spans="1:12" s="381" customFormat="1" ht="15" x14ac:dyDescent="0.25">
      <c r="A1118" s="382" t="s">
        <v>964</v>
      </c>
      <c r="B1118" s="426" t="s">
        <v>188</v>
      </c>
      <c r="C1118" s="427">
        <v>96.805400000000006</v>
      </c>
      <c r="D1118" s="427"/>
      <c r="E1118" s="427" t="s">
        <v>926</v>
      </c>
      <c r="F1118" s="427">
        <v>9</v>
      </c>
      <c r="G1118" s="427">
        <v>9.2585474213053001</v>
      </c>
      <c r="H1118" s="426" t="s">
        <v>189</v>
      </c>
      <c r="I1118" s="428">
        <v>140000</v>
      </c>
      <c r="J1118" s="428">
        <v>140000</v>
      </c>
      <c r="K1118" s="428">
        <v>135527.59</v>
      </c>
      <c r="L1118" s="383">
        <v>1</v>
      </c>
    </row>
    <row r="1119" spans="1:12" s="381" customFormat="1" ht="15" x14ac:dyDescent="0.25">
      <c r="A1119" s="382" t="s">
        <v>964</v>
      </c>
      <c r="B1119" s="426" t="s">
        <v>188</v>
      </c>
      <c r="C1119" s="427">
        <v>97.110900000000001</v>
      </c>
      <c r="D1119" s="427"/>
      <c r="E1119" s="427" t="s">
        <v>295</v>
      </c>
      <c r="F1119" s="427">
        <v>9</v>
      </c>
      <c r="G1119" s="427">
        <v>9.2738819513633004</v>
      </c>
      <c r="H1119" s="426" t="s">
        <v>189</v>
      </c>
      <c r="I1119" s="428">
        <v>140000</v>
      </c>
      <c r="J1119" s="428">
        <v>140000</v>
      </c>
      <c r="K1119" s="428">
        <v>135955.32999999999</v>
      </c>
      <c r="L1119" s="383">
        <v>1</v>
      </c>
    </row>
    <row r="1120" spans="1:12" s="381" customFormat="1" ht="15.6" x14ac:dyDescent="0.3">
      <c r="A1120" s="384" t="s">
        <v>194</v>
      </c>
      <c r="B1120" s="429" t="s">
        <v>194</v>
      </c>
      <c r="C1120" s="430" t="s">
        <v>194</v>
      </c>
      <c r="D1120" s="430" t="s">
        <v>194</v>
      </c>
      <c r="E1120" s="430" t="s">
        <v>194</v>
      </c>
      <c r="F1120" s="430" t="s">
        <v>194</v>
      </c>
      <c r="G1120" s="430" t="s">
        <v>194</v>
      </c>
      <c r="H1120" s="429" t="s">
        <v>194</v>
      </c>
      <c r="I1120" s="431">
        <v>38592094</v>
      </c>
      <c r="J1120" s="431">
        <v>38592094</v>
      </c>
      <c r="K1120" s="431">
        <v>36365658.100000001</v>
      </c>
      <c r="L1120" s="385">
        <v>354</v>
      </c>
    </row>
    <row r="1121" spans="1:12" s="381" customFormat="1" ht="15.6" x14ac:dyDescent="0.3">
      <c r="A1121" s="384" t="s">
        <v>244</v>
      </c>
      <c r="B1121" s="429"/>
      <c r="C1121" s="430"/>
      <c r="D1121" s="430"/>
      <c r="E1121" s="430"/>
      <c r="F1121" s="430"/>
      <c r="G1121" s="430"/>
      <c r="H1121" s="429"/>
      <c r="I1121" s="431"/>
      <c r="J1121" s="431"/>
      <c r="K1121" s="431"/>
      <c r="L1121" s="385"/>
    </row>
    <row r="1122" spans="1:12" s="381" customFormat="1" ht="15" x14ac:dyDescent="0.25">
      <c r="A1122" s="382" t="s">
        <v>242</v>
      </c>
      <c r="B1122" s="426" t="s">
        <v>188</v>
      </c>
      <c r="C1122" s="427">
        <v>98.635199999999998</v>
      </c>
      <c r="D1122" s="427">
        <v>8</v>
      </c>
      <c r="E1122" s="427" t="s">
        <v>211</v>
      </c>
      <c r="F1122" s="427">
        <v>9.5</v>
      </c>
      <c r="G1122" s="427">
        <v>9.5024319409442004</v>
      </c>
      <c r="H1122" s="426" t="s">
        <v>189</v>
      </c>
      <c r="I1122" s="428">
        <v>552198.36</v>
      </c>
      <c r="J1122" s="428">
        <v>511400</v>
      </c>
      <c r="K1122" s="428">
        <v>504420.27</v>
      </c>
      <c r="L1122" s="383">
        <v>1</v>
      </c>
    </row>
    <row r="1123" spans="1:12" s="381" customFormat="1" ht="15" x14ac:dyDescent="0.25">
      <c r="A1123" s="382" t="s">
        <v>242</v>
      </c>
      <c r="B1123" s="426" t="s">
        <v>188</v>
      </c>
      <c r="C1123" s="427">
        <v>99.268299999999996</v>
      </c>
      <c r="D1123" s="427">
        <v>8</v>
      </c>
      <c r="E1123" s="427" t="s">
        <v>201</v>
      </c>
      <c r="F1123" s="427">
        <v>9.5</v>
      </c>
      <c r="G1123" s="427">
        <v>9.7230404961009</v>
      </c>
      <c r="H1123" s="426" t="s">
        <v>189</v>
      </c>
      <c r="I1123" s="428">
        <v>250887.9</v>
      </c>
      <c r="J1123" s="428">
        <v>240724</v>
      </c>
      <c r="K1123" s="428">
        <v>238962.55</v>
      </c>
      <c r="L1123" s="383">
        <v>1</v>
      </c>
    </row>
    <row r="1124" spans="1:12" s="381" customFormat="1" ht="15" x14ac:dyDescent="0.25">
      <c r="A1124" s="382" t="s">
        <v>242</v>
      </c>
      <c r="B1124" s="426" t="s">
        <v>188</v>
      </c>
      <c r="C1124" s="427">
        <v>99.540400000000005</v>
      </c>
      <c r="D1124" s="427">
        <v>8</v>
      </c>
      <c r="E1124" s="427" t="s">
        <v>191</v>
      </c>
      <c r="F1124" s="427">
        <v>8.5</v>
      </c>
      <c r="G1124" s="427">
        <v>8.5009763375272005</v>
      </c>
      <c r="H1124" s="426" t="s">
        <v>189</v>
      </c>
      <c r="I1124" s="428">
        <v>555228.21</v>
      </c>
      <c r="J1124" s="428">
        <v>514206</v>
      </c>
      <c r="K1124" s="428">
        <v>511842.45</v>
      </c>
      <c r="L1124" s="383">
        <v>4</v>
      </c>
    </row>
    <row r="1125" spans="1:12" s="381" customFormat="1" ht="15" x14ac:dyDescent="0.25">
      <c r="A1125" s="382" t="s">
        <v>242</v>
      </c>
      <c r="B1125" s="426" t="s">
        <v>188</v>
      </c>
      <c r="C1125" s="427">
        <v>99.747399999999999</v>
      </c>
      <c r="D1125" s="427">
        <v>8</v>
      </c>
      <c r="E1125" s="427" t="s">
        <v>969</v>
      </c>
      <c r="F1125" s="427">
        <v>8.5</v>
      </c>
      <c r="G1125" s="427">
        <v>8.6703250231445992</v>
      </c>
      <c r="H1125" s="426" t="s">
        <v>189</v>
      </c>
      <c r="I1125" s="428">
        <v>271784.46000000002</v>
      </c>
      <c r="J1125" s="428">
        <v>260774</v>
      </c>
      <c r="K1125" s="428">
        <v>260115.39</v>
      </c>
      <c r="L1125" s="383">
        <v>1</v>
      </c>
    </row>
    <row r="1126" spans="1:12" s="381" customFormat="1" ht="15" x14ac:dyDescent="0.25">
      <c r="A1126" s="382" t="s">
        <v>242</v>
      </c>
      <c r="B1126" s="426" t="s">
        <v>188</v>
      </c>
      <c r="C1126" s="427">
        <v>99.758899999999997</v>
      </c>
      <c r="D1126" s="427">
        <v>8</v>
      </c>
      <c r="E1126" s="427" t="s">
        <v>198</v>
      </c>
      <c r="F1126" s="427">
        <v>8.5</v>
      </c>
      <c r="G1126" s="427">
        <v>8.6795935542943994</v>
      </c>
      <c r="H1126" s="426" t="s">
        <v>189</v>
      </c>
      <c r="I1126" s="428">
        <v>11463.24</v>
      </c>
      <c r="J1126" s="428">
        <v>11020</v>
      </c>
      <c r="K1126" s="428">
        <v>10993.44</v>
      </c>
      <c r="L1126" s="383">
        <v>2</v>
      </c>
    </row>
    <row r="1127" spans="1:12" s="381" customFormat="1" ht="15" x14ac:dyDescent="0.25">
      <c r="A1127" s="382" t="s">
        <v>242</v>
      </c>
      <c r="B1127" s="426" t="s">
        <v>188</v>
      </c>
      <c r="C1127" s="427">
        <v>100</v>
      </c>
      <c r="D1127" s="427">
        <v>8</v>
      </c>
      <c r="E1127" s="427" t="s">
        <v>295</v>
      </c>
      <c r="F1127" s="427">
        <v>8</v>
      </c>
      <c r="G1127" s="427">
        <v>8.2161584773851004</v>
      </c>
      <c r="H1127" s="426" t="s">
        <v>189</v>
      </c>
      <c r="I1127" s="428">
        <v>4105.78</v>
      </c>
      <c r="J1127" s="428">
        <v>4000</v>
      </c>
      <c r="K1127" s="428">
        <v>4000</v>
      </c>
      <c r="L1127" s="383">
        <v>1</v>
      </c>
    </row>
    <row r="1128" spans="1:12" s="381" customFormat="1" ht="15" x14ac:dyDescent="0.25">
      <c r="A1128" s="382" t="s">
        <v>242</v>
      </c>
      <c r="B1128" s="426" t="s">
        <v>188</v>
      </c>
      <c r="C1128" s="427">
        <v>100</v>
      </c>
      <c r="D1128" s="427">
        <v>8</v>
      </c>
      <c r="E1128" s="427" t="s">
        <v>212</v>
      </c>
      <c r="F1128" s="427">
        <v>8</v>
      </c>
      <c r="G1128" s="427">
        <v>8.0025993782582994</v>
      </c>
      <c r="H1128" s="426" t="s">
        <v>189</v>
      </c>
      <c r="I1128" s="428">
        <v>323800</v>
      </c>
      <c r="J1128" s="428">
        <v>300000</v>
      </c>
      <c r="K1128" s="428">
        <v>300000</v>
      </c>
      <c r="L1128" s="383">
        <v>2</v>
      </c>
    </row>
    <row r="1129" spans="1:12" s="381" customFormat="1" ht="15" x14ac:dyDescent="0.25">
      <c r="A1129" s="382" t="s">
        <v>242</v>
      </c>
      <c r="B1129" s="426" t="s">
        <v>188</v>
      </c>
      <c r="C1129" s="427">
        <v>100</v>
      </c>
      <c r="D1129" s="427">
        <v>8</v>
      </c>
      <c r="E1129" s="427" t="s">
        <v>211</v>
      </c>
      <c r="F1129" s="427">
        <v>8</v>
      </c>
      <c r="G1129" s="427">
        <v>8.0017326725602995</v>
      </c>
      <c r="H1129" s="426" t="s">
        <v>189</v>
      </c>
      <c r="I1129" s="428">
        <v>107955.56</v>
      </c>
      <c r="J1129" s="428">
        <v>100000</v>
      </c>
      <c r="K1129" s="428">
        <v>100000</v>
      </c>
      <c r="L1129" s="383">
        <v>1</v>
      </c>
    </row>
    <row r="1130" spans="1:12" s="381" customFormat="1" ht="15" x14ac:dyDescent="0.25">
      <c r="A1130" s="382" t="s">
        <v>242</v>
      </c>
      <c r="B1130" s="426" t="s">
        <v>188</v>
      </c>
      <c r="C1130" s="427">
        <v>100</v>
      </c>
      <c r="D1130" s="427">
        <v>8</v>
      </c>
      <c r="E1130" s="427" t="s">
        <v>213</v>
      </c>
      <c r="F1130" s="427">
        <v>8</v>
      </c>
      <c r="G1130" s="427">
        <v>8.2432159999999008</v>
      </c>
      <c r="H1130" s="426" t="s">
        <v>189</v>
      </c>
      <c r="I1130" s="428">
        <v>510000</v>
      </c>
      <c r="J1130" s="428">
        <v>500000</v>
      </c>
      <c r="K1130" s="428">
        <v>500000</v>
      </c>
      <c r="L1130" s="383">
        <v>2</v>
      </c>
    </row>
    <row r="1131" spans="1:12" s="381" customFormat="1" ht="15" x14ac:dyDescent="0.25">
      <c r="A1131" s="382" t="s">
        <v>233</v>
      </c>
      <c r="B1131" s="426" t="s">
        <v>188</v>
      </c>
      <c r="C1131" s="427">
        <v>95.605500000000006</v>
      </c>
      <c r="D1131" s="427">
        <v>8.5</v>
      </c>
      <c r="E1131" s="427" t="s">
        <v>191</v>
      </c>
      <c r="F1131" s="427">
        <v>13.5</v>
      </c>
      <c r="G1131" s="427">
        <v>13.502425026500299</v>
      </c>
      <c r="H1131" s="426" t="s">
        <v>189</v>
      </c>
      <c r="I1131" s="428">
        <v>218449.75</v>
      </c>
      <c r="J1131" s="428">
        <v>201380</v>
      </c>
      <c r="K1131" s="428">
        <v>192530.35</v>
      </c>
      <c r="L1131" s="383">
        <v>1</v>
      </c>
    </row>
    <row r="1132" spans="1:12" s="381" customFormat="1" ht="15" x14ac:dyDescent="0.25">
      <c r="A1132" s="382" t="s">
        <v>233</v>
      </c>
      <c r="B1132" s="426" t="s">
        <v>188</v>
      </c>
      <c r="C1132" s="427">
        <v>95.616299999999995</v>
      </c>
      <c r="D1132" s="427">
        <v>8.5</v>
      </c>
      <c r="E1132" s="427" t="s">
        <v>211</v>
      </c>
      <c r="F1132" s="427">
        <v>13.5</v>
      </c>
      <c r="G1132" s="427">
        <v>13.5048511850264</v>
      </c>
      <c r="H1132" s="426" t="s">
        <v>189</v>
      </c>
      <c r="I1132" s="428">
        <v>151833.89000000001</v>
      </c>
      <c r="J1132" s="428">
        <v>140000</v>
      </c>
      <c r="K1132" s="428">
        <v>133862.81</v>
      </c>
      <c r="L1132" s="383">
        <v>1</v>
      </c>
    </row>
    <row r="1133" spans="1:12" s="381" customFormat="1" ht="15" x14ac:dyDescent="0.25">
      <c r="A1133" s="382" t="s">
        <v>233</v>
      </c>
      <c r="B1133" s="426" t="s">
        <v>188</v>
      </c>
      <c r="C1133" s="427">
        <v>95.656599999999997</v>
      </c>
      <c r="D1133" s="427">
        <v>8.5</v>
      </c>
      <c r="E1133" s="427" t="s">
        <v>970</v>
      </c>
      <c r="F1133" s="427">
        <v>13.5</v>
      </c>
      <c r="G1133" s="427">
        <v>13.516998988849499</v>
      </c>
      <c r="H1133" s="426" t="s">
        <v>189</v>
      </c>
      <c r="I1133" s="428">
        <v>151833.89000000001</v>
      </c>
      <c r="J1133" s="428">
        <v>140000</v>
      </c>
      <c r="K1133" s="428">
        <v>133919.18</v>
      </c>
      <c r="L1133" s="383">
        <v>1</v>
      </c>
    </row>
    <row r="1134" spans="1:12" s="381" customFormat="1" ht="15" x14ac:dyDescent="0.25">
      <c r="A1134" s="382" t="s">
        <v>233</v>
      </c>
      <c r="B1134" s="426" t="s">
        <v>188</v>
      </c>
      <c r="C1134" s="427">
        <v>95.921400000000006</v>
      </c>
      <c r="D1134" s="427">
        <v>8.5</v>
      </c>
      <c r="E1134" s="427" t="s">
        <v>531</v>
      </c>
      <c r="F1134" s="427">
        <v>13.5</v>
      </c>
      <c r="G1134" s="427">
        <v>13.5732468224725</v>
      </c>
      <c r="H1134" s="426" t="s">
        <v>189</v>
      </c>
      <c r="I1134" s="428">
        <v>161687.5</v>
      </c>
      <c r="J1134" s="428">
        <v>150000</v>
      </c>
      <c r="K1134" s="428">
        <v>143882.09</v>
      </c>
      <c r="L1134" s="383">
        <v>1</v>
      </c>
    </row>
    <row r="1135" spans="1:12" s="381" customFormat="1" ht="15" x14ac:dyDescent="0.25">
      <c r="A1135" s="382" t="s">
        <v>233</v>
      </c>
      <c r="B1135" s="426" t="s">
        <v>188</v>
      </c>
      <c r="C1135" s="427">
        <v>96.243499999999997</v>
      </c>
      <c r="D1135" s="427">
        <v>8.5</v>
      </c>
      <c r="E1135" s="427" t="s">
        <v>944</v>
      </c>
      <c r="F1135" s="427">
        <v>13.5</v>
      </c>
      <c r="G1135" s="427">
        <v>13.6450424877504</v>
      </c>
      <c r="H1135" s="426" t="s">
        <v>189</v>
      </c>
      <c r="I1135" s="428">
        <v>160660.42000000001</v>
      </c>
      <c r="J1135" s="428">
        <v>150000</v>
      </c>
      <c r="K1135" s="428">
        <v>144365.19</v>
      </c>
      <c r="L1135" s="383">
        <v>2</v>
      </c>
    </row>
    <row r="1136" spans="1:12" s="381" customFormat="1" ht="15" x14ac:dyDescent="0.25">
      <c r="A1136" s="382" t="s">
        <v>233</v>
      </c>
      <c r="B1136" s="426" t="s">
        <v>188</v>
      </c>
      <c r="C1136" s="427">
        <v>96.252300000000005</v>
      </c>
      <c r="D1136" s="427">
        <v>8.5</v>
      </c>
      <c r="E1136" s="427" t="s">
        <v>263</v>
      </c>
      <c r="F1136" s="427">
        <v>13.5</v>
      </c>
      <c r="G1136" s="427">
        <v>13.647535840075699</v>
      </c>
      <c r="H1136" s="426" t="s">
        <v>189</v>
      </c>
      <c r="I1136" s="428">
        <v>139239.03</v>
      </c>
      <c r="J1136" s="428">
        <v>130000</v>
      </c>
      <c r="K1136" s="428">
        <v>125127.98</v>
      </c>
      <c r="L1136" s="383">
        <v>1</v>
      </c>
    </row>
    <row r="1137" spans="1:12" s="381" customFormat="1" ht="15" x14ac:dyDescent="0.25">
      <c r="A1137" s="382" t="s">
        <v>233</v>
      </c>
      <c r="B1137" s="426" t="s">
        <v>188</v>
      </c>
      <c r="C1137" s="427">
        <v>96.480599999999995</v>
      </c>
      <c r="D1137" s="427">
        <v>8.5</v>
      </c>
      <c r="E1137" s="427" t="s">
        <v>971</v>
      </c>
      <c r="F1137" s="427">
        <v>13.5</v>
      </c>
      <c r="G1137" s="427">
        <v>13.697653115698699</v>
      </c>
      <c r="H1137" s="426" t="s">
        <v>189</v>
      </c>
      <c r="I1137" s="428">
        <v>159916.67000000001</v>
      </c>
      <c r="J1137" s="428">
        <v>150000</v>
      </c>
      <c r="K1137" s="428">
        <v>144720.97</v>
      </c>
      <c r="L1137" s="383">
        <v>1</v>
      </c>
    </row>
    <row r="1138" spans="1:12" s="381" customFormat="1" ht="15" x14ac:dyDescent="0.25">
      <c r="A1138" s="382" t="s">
        <v>233</v>
      </c>
      <c r="B1138" s="426" t="s">
        <v>188</v>
      </c>
      <c r="C1138" s="427">
        <v>96.941900000000004</v>
      </c>
      <c r="D1138" s="427">
        <v>8.5</v>
      </c>
      <c r="E1138" s="427" t="s">
        <v>939</v>
      </c>
      <c r="F1138" s="427">
        <v>13.5</v>
      </c>
      <c r="G1138" s="427">
        <v>13.799340947125</v>
      </c>
      <c r="H1138" s="426" t="s">
        <v>189</v>
      </c>
      <c r="I1138" s="428">
        <v>158500</v>
      </c>
      <c r="J1138" s="428">
        <v>150000</v>
      </c>
      <c r="K1138" s="428">
        <v>145412.84</v>
      </c>
      <c r="L1138" s="383">
        <v>1</v>
      </c>
    </row>
    <row r="1139" spans="1:12" s="381" customFormat="1" ht="15" x14ac:dyDescent="0.25">
      <c r="A1139" s="382" t="s">
        <v>233</v>
      </c>
      <c r="B1139" s="426" t="s">
        <v>188</v>
      </c>
      <c r="C1139" s="427">
        <v>97.094499999999996</v>
      </c>
      <c r="D1139" s="427">
        <v>8.5</v>
      </c>
      <c r="E1139" s="427" t="s">
        <v>963</v>
      </c>
      <c r="F1139" s="427">
        <v>13.5</v>
      </c>
      <c r="G1139" s="427">
        <v>13.832814913561901</v>
      </c>
      <c r="H1139" s="426" t="s">
        <v>189</v>
      </c>
      <c r="I1139" s="428">
        <v>50783.39</v>
      </c>
      <c r="J1139" s="428">
        <v>48200</v>
      </c>
      <c r="K1139" s="428">
        <v>46799.57</v>
      </c>
      <c r="L1139" s="383">
        <v>1</v>
      </c>
    </row>
    <row r="1140" spans="1:12" s="381" customFormat="1" ht="15" x14ac:dyDescent="0.25">
      <c r="A1140" s="382" t="s">
        <v>233</v>
      </c>
      <c r="B1140" s="426" t="s">
        <v>188</v>
      </c>
      <c r="C1140" s="427">
        <v>97.141800000000003</v>
      </c>
      <c r="D1140" s="427">
        <v>8.5</v>
      </c>
      <c r="E1140" s="427" t="s">
        <v>462</v>
      </c>
      <c r="F1140" s="427">
        <v>13.5</v>
      </c>
      <c r="G1140" s="427">
        <v>13.843157228457001</v>
      </c>
      <c r="H1140" s="426" t="s">
        <v>189</v>
      </c>
      <c r="I1140" s="428">
        <v>121055.07</v>
      </c>
      <c r="J1140" s="428">
        <v>115000</v>
      </c>
      <c r="K1140" s="428">
        <v>111713.06</v>
      </c>
      <c r="L1140" s="383">
        <v>1</v>
      </c>
    </row>
    <row r="1141" spans="1:12" s="381" customFormat="1" ht="15" x14ac:dyDescent="0.25">
      <c r="A1141" s="382" t="s">
        <v>233</v>
      </c>
      <c r="B1141" s="426" t="s">
        <v>188</v>
      </c>
      <c r="C1141" s="427">
        <v>97.177300000000002</v>
      </c>
      <c r="D1141" s="427">
        <v>8.5</v>
      </c>
      <c r="E1141" s="427" t="s">
        <v>533</v>
      </c>
      <c r="F1141" s="427">
        <v>13.5</v>
      </c>
      <c r="G1141" s="427">
        <v>13.8509272019317</v>
      </c>
      <c r="H1141" s="426" t="s">
        <v>189</v>
      </c>
      <c r="I1141" s="428">
        <v>166859.43</v>
      </c>
      <c r="J1141" s="428">
        <v>158620</v>
      </c>
      <c r="K1141" s="428">
        <v>154142.66</v>
      </c>
      <c r="L1141" s="383">
        <v>1</v>
      </c>
    </row>
    <row r="1142" spans="1:12" s="381" customFormat="1" ht="15" x14ac:dyDescent="0.25">
      <c r="A1142" s="382" t="s">
        <v>233</v>
      </c>
      <c r="B1142" s="426" t="s">
        <v>188</v>
      </c>
      <c r="C1142" s="427">
        <v>97.296300000000002</v>
      </c>
      <c r="D1142" s="427">
        <v>8.5</v>
      </c>
      <c r="E1142" s="427" t="s">
        <v>203</v>
      </c>
      <c r="F1142" s="427">
        <v>13.5</v>
      </c>
      <c r="G1142" s="427">
        <v>13.876909436898901</v>
      </c>
      <c r="H1142" s="426" t="s">
        <v>189</v>
      </c>
      <c r="I1142" s="428">
        <v>166463.92000000001</v>
      </c>
      <c r="J1142" s="428">
        <v>158600</v>
      </c>
      <c r="K1142" s="428">
        <v>154311.85999999999</v>
      </c>
      <c r="L1142" s="383">
        <v>2</v>
      </c>
    </row>
    <row r="1143" spans="1:12" s="381" customFormat="1" ht="15.6" x14ac:dyDescent="0.3">
      <c r="A1143" s="384" t="s">
        <v>194</v>
      </c>
      <c r="B1143" s="429" t="s">
        <v>194</v>
      </c>
      <c r="C1143" s="430" t="s">
        <v>194</v>
      </c>
      <c r="D1143" s="430" t="s">
        <v>194</v>
      </c>
      <c r="E1143" s="430" t="s">
        <v>194</v>
      </c>
      <c r="F1143" s="430" t="s">
        <v>194</v>
      </c>
      <c r="G1143" s="430" t="s">
        <v>194</v>
      </c>
      <c r="H1143" s="429" t="s">
        <v>194</v>
      </c>
      <c r="I1143" s="431">
        <v>4394706.47</v>
      </c>
      <c r="J1143" s="431">
        <v>4133924</v>
      </c>
      <c r="K1143" s="431">
        <v>4061122.66</v>
      </c>
      <c r="L1143" s="385">
        <v>29</v>
      </c>
    </row>
    <row r="1144" spans="1:12" s="381" customFormat="1" ht="15.6" x14ac:dyDescent="0.3">
      <c r="A1144" s="384" t="s">
        <v>132</v>
      </c>
      <c r="B1144" s="429"/>
      <c r="C1144" s="430"/>
      <c r="D1144" s="430"/>
      <c r="E1144" s="430"/>
      <c r="F1144" s="430"/>
      <c r="G1144" s="430"/>
      <c r="H1144" s="429"/>
      <c r="I1144" s="431"/>
      <c r="J1144" s="431"/>
      <c r="K1144" s="431"/>
      <c r="L1144" s="385"/>
    </row>
    <row r="1145" spans="1:12" s="381" customFormat="1" ht="15" x14ac:dyDescent="0.25">
      <c r="A1145" s="382" t="s">
        <v>192</v>
      </c>
      <c r="B1145" s="426" t="s">
        <v>188</v>
      </c>
      <c r="C1145" s="427">
        <v>100</v>
      </c>
      <c r="D1145" s="427">
        <v>5.0999999999999996</v>
      </c>
      <c r="E1145" s="427" t="s">
        <v>703</v>
      </c>
      <c r="F1145" s="427">
        <v>5.0999999999999996</v>
      </c>
      <c r="G1145" s="427">
        <v>5.1602552475968997</v>
      </c>
      <c r="H1145" s="426" t="s">
        <v>189</v>
      </c>
      <c r="I1145" s="428">
        <v>1849215</v>
      </c>
      <c r="J1145" s="428">
        <v>1800000</v>
      </c>
      <c r="K1145" s="428">
        <v>1800000</v>
      </c>
      <c r="L1145" s="383">
        <v>1</v>
      </c>
    </row>
    <row r="1146" spans="1:12" s="381" customFormat="1" ht="15" x14ac:dyDescent="0.25">
      <c r="A1146" s="382" t="s">
        <v>192</v>
      </c>
      <c r="B1146" s="426" t="s">
        <v>188</v>
      </c>
      <c r="C1146" s="427">
        <v>100.0693</v>
      </c>
      <c r="D1146" s="427">
        <v>5.25</v>
      </c>
      <c r="E1146" s="427" t="s">
        <v>543</v>
      </c>
      <c r="F1146" s="427">
        <v>4</v>
      </c>
      <c r="G1146" s="427">
        <v>4.0762279575895004</v>
      </c>
      <c r="H1146" s="426" t="s">
        <v>189</v>
      </c>
      <c r="I1146" s="428">
        <v>2035875</v>
      </c>
      <c r="J1146" s="428">
        <v>2000000</v>
      </c>
      <c r="K1146" s="428">
        <v>2001385.68</v>
      </c>
      <c r="L1146" s="383">
        <v>1</v>
      </c>
    </row>
    <row r="1147" spans="1:12" s="381" customFormat="1" ht="15.6" x14ac:dyDescent="0.3">
      <c r="A1147" s="384" t="s">
        <v>194</v>
      </c>
      <c r="B1147" s="429" t="s">
        <v>194</v>
      </c>
      <c r="C1147" s="430" t="s">
        <v>194</v>
      </c>
      <c r="D1147" s="430" t="s">
        <v>194</v>
      </c>
      <c r="E1147" s="430" t="s">
        <v>194</v>
      </c>
      <c r="F1147" s="430" t="s">
        <v>194</v>
      </c>
      <c r="G1147" s="430" t="s">
        <v>194</v>
      </c>
      <c r="H1147" s="429" t="s">
        <v>194</v>
      </c>
      <c r="I1147" s="431">
        <v>3885090</v>
      </c>
      <c r="J1147" s="431">
        <v>3800000</v>
      </c>
      <c r="K1147" s="431">
        <v>3801385.68</v>
      </c>
      <c r="L1147" s="385">
        <v>2</v>
      </c>
    </row>
    <row r="1148" spans="1:12" s="381" customFormat="1" ht="15.6" x14ac:dyDescent="0.3">
      <c r="A1148" s="384" t="s">
        <v>133</v>
      </c>
      <c r="B1148" s="429"/>
      <c r="C1148" s="430"/>
      <c r="D1148" s="430"/>
      <c r="E1148" s="430"/>
      <c r="F1148" s="430"/>
      <c r="G1148" s="430"/>
      <c r="H1148" s="429"/>
      <c r="I1148" s="431"/>
      <c r="J1148" s="431"/>
      <c r="K1148" s="431"/>
      <c r="L1148" s="385"/>
    </row>
    <row r="1149" spans="1:12" s="381" customFormat="1" ht="15" x14ac:dyDescent="0.25">
      <c r="A1149" s="382" t="s">
        <v>545</v>
      </c>
      <c r="B1149" s="426" t="s">
        <v>188</v>
      </c>
      <c r="C1149" s="427">
        <v>99.990700000000004</v>
      </c>
      <c r="D1149" s="427">
        <v>11</v>
      </c>
      <c r="E1149" s="427" t="s">
        <v>466</v>
      </c>
      <c r="F1149" s="427">
        <v>11</v>
      </c>
      <c r="G1149" s="427">
        <v>11.4621259414062</v>
      </c>
      <c r="H1149" s="426" t="s">
        <v>196</v>
      </c>
      <c r="I1149" s="428">
        <v>9810</v>
      </c>
      <c r="J1149" s="428">
        <v>9810</v>
      </c>
      <c r="K1149" s="428">
        <v>9809.09</v>
      </c>
      <c r="L1149" s="383">
        <v>1</v>
      </c>
    </row>
    <row r="1150" spans="1:12" s="381" customFormat="1" ht="15" x14ac:dyDescent="0.25">
      <c r="A1150" s="382" t="s">
        <v>545</v>
      </c>
      <c r="B1150" s="426" t="s">
        <v>188</v>
      </c>
      <c r="C1150" s="427">
        <v>99.990700000000004</v>
      </c>
      <c r="D1150" s="427">
        <v>11</v>
      </c>
      <c r="E1150" s="427" t="s">
        <v>803</v>
      </c>
      <c r="F1150" s="427">
        <v>11</v>
      </c>
      <c r="G1150" s="427">
        <v>11.4621259414062</v>
      </c>
      <c r="H1150" s="426" t="s">
        <v>196</v>
      </c>
      <c r="I1150" s="428">
        <v>16698</v>
      </c>
      <c r="J1150" s="428">
        <v>16698</v>
      </c>
      <c r="K1150" s="428">
        <v>16696.45</v>
      </c>
      <c r="L1150" s="383">
        <v>1</v>
      </c>
    </row>
    <row r="1151" spans="1:12" s="381" customFormat="1" ht="15" x14ac:dyDescent="0.25">
      <c r="A1151" s="382" t="s">
        <v>545</v>
      </c>
      <c r="B1151" s="426" t="s">
        <v>188</v>
      </c>
      <c r="C1151" s="427">
        <v>99.991</v>
      </c>
      <c r="D1151" s="427">
        <v>11</v>
      </c>
      <c r="E1151" s="427" t="s">
        <v>437</v>
      </c>
      <c r="F1151" s="427">
        <v>11</v>
      </c>
      <c r="G1151" s="427">
        <v>11.4621259414062</v>
      </c>
      <c r="H1151" s="426" t="s">
        <v>196</v>
      </c>
      <c r="I1151" s="428">
        <v>300000</v>
      </c>
      <c r="J1151" s="428">
        <v>300000</v>
      </c>
      <c r="K1151" s="428">
        <v>299973.12</v>
      </c>
      <c r="L1151" s="383">
        <v>1</v>
      </c>
    </row>
    <row r="1152" spans="1:12" s="381" customFormat="1" ht="15" x14ac:dyDescent="0.25">
      <c r="A1152" s="382" t="s">
        <v>546</v>
      </c>
      <c r="B1152" s="426" t="s">
        <v>188</v>
      </c>
      <c r="C1152" s="427">
        <v>99.997699999999995</v>
      </c>
      <c r="D1152" s="427">
        <v>9.5</v>
      </c>
      <c r="E1152" s="427" t="s">
        <v>626</v>
      </c>
      <c r="F1152" s="427">
        <v>9.5</v>
      </c>
      <c r="G1152" s="427">
        <v>9.8438279104003001</v>
      </c>
      <c r="H1152" s="426" t="s">
        <v>196</v>
      </c>
      <c r="I1152" s="428">
        <v>48704</v>
      </c>
      <c r="J1152" s="428">
        <v>48704</v>
      </c>
      <c r="K1152" s="428">
        <v>48702.9</v>
      </c>
      <c r="L1152" s="383">
        <v>1</v>
      </c>
    </row>
    <row r="1153" spans="1:12" s="381" customFormat="1" ht="15" x14ac:dyDescent="0.25">
      <c r="A1153" s="382" t="s">
        <v>546</v>
      </c>
      <c r="B1153" s="426" t="s">
        <v>188</v>
      </c>
      <c r="C1153" s="427">
        <v>99.998000000000005</v>
      </c>
      <c r="D1153" s="427">
        <v>9.5</v>
      </c>
      <c r="E1153" s="427" t="s">
        <v>972</v>
      </c>
      <c r="F1153" s="427">
        <v>9.5</v>
      </c>
      <c r="G1153" s="427">
        <v>9.8438279104003001</v>
      </c>
      <c r="H1153" s="426" t="s">
        <v>196</v>
      </c>
      <c r="I1153" s="428">
        <v>50000</v>
      </c>
      <c r="J1153" s="428">
        <v>50000</v>
      </c>
      <c r="K1153" s="428">
        <v>49999</v>
      </c>
      <c r="L1153" s="383">
        <v>1</v>
      </c>
    </row>
    <row r="1154" spans="1:12" s="381" customFormat="1" ht="15" x14ac:dyDescent="0.25">
      <c r="A1154" s="382" t="s">
        <v>369</v>
      </c>
      <c r="B1154" s="426" t="s">
        <v>188</v>
      </c>
      <c r="C1154" s="427">
        <v>94.534800000000004</v>
      </c>
      <c r="D1154" s="427">
        <v>8.5</v>
      </c>
      <c r="E1154" s="427" t="s">
        <v>973</v>
      </c>
      <c r="F1154" s="427">
        <v>12</v>
      </c>
      <c r="G1154" s="427">
        <v>12.550881</v>
      </c>
      <c r="H1154" s="426" t="s">
        <v>196</v>
      </c>
      <c r="I1154" s="428">
        <v>23246</v>
      </c>
      <c r="J1154" s="428">
        <v>29500</v>
      </c>
      <c r="K1154" s="428">
        <v>21975.57</v>
      </c>
      <c r="L1154" s="383">
        <v>2</v>
      </c>
    </row>
    <row r="1155" spans="1:12" s="381" customFormat="1" ht="15" x14ac:dyDescent="0.25">
      <c r="A1155" s="382" t="s">
        <v>369</v>
      </c>
      <c r="B1155" s="426" t="s">
        <v>188</v>
      </c>
      <c r="C1155" s="427">
        <v>94.542299999999997</v>
      </c>
      <c r="D1155" s="427">
        <v>8.5</v>
      </c>
      <c r="E1155" s="427" t="s">
        <v>491</v>
      </c>
      <c r="F1155" s="427">
        <v>12</v>
      </c>
      <c r="G1155" s="427">
        <v>12.550881</v>
      </c>
      <c r="H1155" s="426" t="s">
        <v>196</v>
      </c>
      <c r="I1155" s="428">
        <v>2324.6</v>
      </c>
      <c r="J1155" s="428">
        <v>2950</v>
      </c>
      <c r="K1155" s="428">
        <v>2197.73</v>
      </c>
      <c r="L1155" s="383">
        <v>2</v>
      </c>
    </row>
    <row r="1156" spans="1:12" s="381" customFormat="1" ht="15" x14ac:dyDescent="0.25">
      <c r="A1156" s="382" t="s">
        <v>369</v>
      </c>
      <c r="B1156" s="426" t="s">
        <v>188</v>
      </c>
      <c r="C1156" s="427">
        <v>94.549800000000005</v>
      </c>
      <c r="D1156" s="427">
        <v>8.5</v>
      </c>
      <c r="E1156" s="427" t="s">
        <v>658</v>
      </c>
      <c r="F1156" s="427">
        <v>12</v>
      </c>
      <c r="G1156" s="427">
        <v>12.550881</v>
      </c>
      <c r="H1156" s="426" t="s">
        <v>196</v>
      </c>
      <c r="I1156" s="428">
        <v>10031.24</v>
      </c>
      <c r="J1156" s="428">
        <v>12730</v>
      </c>
      <c r="K1156" s="428">
        <v>9484.52</v>
      </c>
      <c r="L1156" s="383">
        <v>3</v>
      </c>
    </row>
    <row r="1157" spans="1:12" s="381" customFormat="1" ht="15" x14ac:dyDescent="0.25">
      <c r="A1157" s="382" t="s">
        <v>369</v>
      </c>
      <c r="B1157" s="426" t="s">
        <v>188</v>
      </c>
      <c r="C1157" s="427">
        <v>94.557299999999998</v>
      </c>
      <c r="D1157" s="427">
        <v>8.5</v>
      </c>
      <c r="E1157" s="427" t="s">
        <v>347</v>
      </c>
      <c r="F1157" s="427">
        <v>12</v>
      </c>
      <c r="G1157" s="427">
        <v>12.550881</v>
      </c>
      <c r="H1157" s="426" t="s">
        <v>196</v>
      </c>
      <c r="I1157" s="428">
        <v>10220.36</v>
      </c>
      <c r="J1157" s="428">
        <v>12970</v>
      </c>
      <c r="K1157" s="428">
        <v>9664.09</v>
      </c>
      <c r="L1157" s="383">
        <v>2</v>
      </c>
    </row>
    <row r="1158" spans="1:12" s="381" customFormat="1" ht="15" x14ac:dyDescent="0.25">
      <c r="A1158" s="382" t="s">
        <v>369</v>
      </c>
      <c r="B1158" s="426" t="s">
        <v>188</v>
      </c>
      <c r="C1158" s="427">
        <v>96.126300000000001</v>
      </c>
      <c r="D1158" s="427">
        <v>8.5</v>
      </c>
      <c r="E1158" s="427" t="s">
        <v>974</v>
      </c>
      <c r="F1158" s="427">
        <v>11</v>
      </c>
      <c r="G1158" s="427">
        <v>11.4621259414062</v>
      </c>
      <c r="H1158" s="426" t="s">
        <v>196</v>
      </c>
      <c r="I1158" s="428">
        <v>8313.4</v>
      </c>
      <c r="J1158" s="428">
        <v>10550</v>
      </c>
      <c r="K1158" s="428">
        <v>7991.36</v>
      </c>
      <c r="L1158" s="383">
        <v>2</v>
      </c>
    </row>
    <row r="1159" spans="1:12" s="381" customFormat="1" ht="15" x14ac:dyDescent="0.25">
      <c r="A1159" s="382" t="s">
        <v>975</v>
      </c>
      <c r="B1159" s="426" t="s">
        <v>188</v>
      </c>
      <c r="C1159" s="427">
        <v>97.544399999999996</v>
      </c>
      <c r="D1159" s="427">
        <v>8.5</v>
      </c>
      <c r="E1159" s="427" t="s">
        <v>976</v>
      </c>
      <c r="F1159" s="427">
        <v>9.8000000000000007</v>
      </c>
      <c r="G1159" s="427">
        <v>10.166068480006199</v>
      </c>
      <c r="H1159" s="426" t="s">
        <v>196</v>
      </c>
      <c r="I1159" s="428">
        <v>950000</v>
      </c>
      <c r="J1159" s="428">
        <v>950000</v>
      </c>
      <c r="K1159" s="428">
        <v>926671.5</v>
      </c>
      <c r="L1159" s="383">
        <v>1</v>
      </c>
    </row>
    <row r="1160" spans="1:12" s="381" customFormat="1" ht="15" x14ac:dyDescent="0.25">
      <c r="A1160" s="382" t="s">
        <v>975</v>
      </c>
      <c r="B1160" s="426" t="s">
        <v>188</v>
      </c>
      <c r="C1160" s="427">
        <v>102</v>
      </c>
      <c r="D1160" s="427">
        <v>8.5</v>
      </c>
      <c r="E1160" s="427" t="s">
        <v>977</v>
      </c>
      <c r="F1160" s="427">
        <v>7.4684151678688</v>
      </c>
      <c r="G1160" s="427">
        <v>7.6801954615104</v>
      </c>
      <c r="H1160" s="426" t="s">
        <v>196</v>
      </c>
      <c r="I1160" s="428">
        <v>300000</v>
      </c>
      <c r="J1160" s="428">
        <v>300000</v>
      </c>
      <c r="K1160" s="428">
        <v>306000</v>
      </c>
      <c r="L1160" s="383">
        <v>2</v>
      </c>
    </row>
    <row r="1161" spans="1:12" s="381" customFormat="1" ht="15.6" x14ac:dyDescent="0.3">
      <c r="A1161" s="384" t="s">
        <v>194</v>
      </c>
      <c r="B1161" s="429" t="s">
        <v>194</v>
      </c>
      <c r="C1161" s="430" t="s">
        <v>194</v>
      </c>
      <c r="D1161" s="430" t="s">
        <v>194</v>
      </c>
      <c r="E1161" s="430" t="s">
        <v>194</v>
      </c>
      <c r="F1161" s="430" t="s">
        <v>194</v>
      </c>
      <c r="G1161" s="430" t="s">
        <v>194</v>
      </c>
      <c r="H1161" s="429" t="s">
        <v>194</v>
      </c>
      <c r="I1161" s="431">
        <v>1729347.6</v>
      </c>
      <c r="J1161" s="431">
        <v>1743912</v>
      </c>
      <c r="K1161" s="431">
        <v>1709165.33</v>
      </c>
      <c r="L1161" s="385">
        <v>19</v>
      </c>
    </row>
    <row r="1162" spans="1:12" s="381" customFormat="1" ht="15.6" x14ac:dyDescent="0.3">
      <c r="A1162" s="384" t="s">
        <v>308</v>
      </c>
      <c r="B1162" s="429"/>
      <c r="C1162" s="430"/>
      <c r="D1162" s="430"/>
      <c r="E1162" s="430"/>
      <c r="F1162" s="430"/>
      <c r="G1162" s="430"/>
      <c r="H1162" s="429"/>
      <c r="I1162" s="431"/>
      <c r="J1162" s="431"/>
      <c r="K1162" s="431"/>
      <c r="L1162" s="385"/>
    </row>
    <row r="1163" spans="1:12" s="381" customFormat="1" ht="15" x14ac:dyDescent="0.25">
      <c r="A1163" s="382" t="s">
        <v>202</v>
      </c>
      <c r="B1163" s="426" t="s">
        <v>188</v>
      </c>
      <c r="C1163" s="427">
        <v>0</v>
      </c>
      <c r="D1163" s="427"/>
      <c r="E1163" s="427" t="s">
        <v>206</v>
      </c>
      <c r="F1163" s="427">
        <v>9</v>
      </c>
      <c r="G1163" s="427"/>
      <c r="H1163" s="426"/>
      <c r="I1163" s="428">
        <v>22243.29</v>
      </c>
      <c r="J1163" s="428">
        <v>22243.29</v>
      </c>
      <c r="K1163" s="428">
        <v>23244.240000000002</v>
      </c>
      <c r="L1163" s="383">
        <v>1</v>
      </c>
    </row>
    <row r="1164" spans="1:12" s="381" customFormat="1" ht="15" x14ac:dyDescent="0.25">
      <c r="A1164" s="382" t="s">
        <v>210</v>
      </c>
      <c r="B1164" s="426" t="s">
        <v>188</v>
      </c>
      <c r="C1164" s="427">
        <v>0</v>
      </c>
      <c r="D1164" s="427"/>
      <c r="E1164" s="427" t="s">
        <v>206</v>
      </c>
      <c r="F1164" s="427">
        <v>8</v>
      </c>
      <c r="G1164" s="427"/>
      <c r="H1164" s="426"/>
      <c r="I1164" s="428">
        <v>23674.63</v>
      </c>
      <c r="J1164" s="428">
        <v>23675</v>
      </c>
      <c r="K1164" s="428">
        <v>24621.62</v>
      </c>
      <c r="L1164" s="383">
        <v>1</v>
      </c>
    </row>
    <row r="1165" spans="1:12" s="381" customFormat="1" ht="15" x14ac:dyDescent="0.25">
      <c r="A1165" s="382" t="s">
        <v>234</v>
      </c>
      <c r="B1165" s="426" t="s">
        <v>188</v>
      </c>
      <c r="C1165" s="427">
        <v>0</v>
      </c>
      <c r="D1165" s="427"/>
      <c r="E1165" s="427" t="s">
        <v>206</v>
      </c>
      <c r="F1165" s="427">
        <v>8</v>
      </c>
      <c r="G1165" s="427"/>
      <c r="H1165" s="426"/>
      <c r="I1165" s="428">
        <v>9131.56</v>
      </c>
      <c r="J1165" s="428">
        <v>9131.56</v>
      </c>
      <c r="K1165" s="428">
        <v>9496.82</v>
      </c>
      <c r="L1165" s="383">
        <v>1</v>
      </c>
    </row>
    <row r="1166" spans="1:12" s="381" customFormat="1" ht="15" x14ac:dyDescent="0.25">
      <c r="A1166" s="382" t="s">
        <v>234</v>
      </c>
      <c r="B1166" s="426" t="s">
        <v>188</v>
      </c>
      <c r="C1166" s="427">
        <v>0</v>
      </c>
      <c r="D1166" s="427"/>
      <c r="E1166" s="427" t="s">
        <v>206</v>
      </c>
      <c r="F1166" s="427">
        <v>9</v>
      </c>
      <c r="G1166" s="427"/>
      <c r="H1166" s="426"/>
      <c r="I1166" s="428">
        <v>135400.4</v>
      </c>
      <c r="J1166" s="428">
        <v>135400.4</v>
      </c>
      <c r="K1166" s="428">
        <v>141493.42000000001</v>
      </c>
      <c r="L1166" s="383">
        <v>6</v>
      </c>
    </row>
    <row r="1167" spans="1:12" s="381" customFormat="1" ht="15" x14ac:dyDescent="0.25">
      <c r="A1167" s="382" t="s">
        <v>224</v>
      </c>
      <c r="B1167" s="426" t="s">
        <v>188</v>
      </c>
      <c r="C1167" s="427">
        <v>0</v>
      </c>
      <c r="D1167" s="427"/>
      <c r="E1167" s="427" t="s">
        <v>309</v>
      </c>
      <c r="F1167" s="427">
        <v>7.09</v>
      </c>
      <c r="G1167" s="427"/>
      <c r="H1167" s="426"/>
      <c r="I1167" s="428">
        <v>225212</v>
      </c>
      <c r="J1167" s="428">
        <v>225212</v>
      </c>
      <c r="K1167" s="428">
        <v>231111.12</v>
      </c>
      <c r="L1167" s="383">
        <v>1</v>
      </c>
    </row>
    <row r="1168" spans="1:12" s="381" customFormat="1" ht="15" x14ac:dyDescent="0.25">
      <c r="A1168" s="382" t="s">
        <v>224</v>
      </c>
      <c r="B1168" s="426" t="s">
        <v>188</v>
      </c>
      <c r="C1168" s="427">
        <v>0</v>
      </c>
      <c r="D1168" s="427"/>
      <c r="E1168" s="427" t="s">
        <v>978</v>
      </c>
      <c r="F1168" s="427">
        <v>7.09</v>
      </c>
      <c r="G1168" s="427"/>
      <c r="H1168" s="426"/>
      <c r="I1168" s="428">
        <v>52225</v>
      </c>
      <c r="J1168" s="428">
        <v>52225</v>
      </c>
      <c r="K1168" s="428">
        <v>53603.25</v>
      </c>
      <c r="L1168" s="383">
        <v>1</v>
      </c>
    </row>
    <row r="1169" spans="1:12" s="381" customFormat="1" ht="15" x14ac:dyDescent="0.25">
      <c r="A1169" s="382" t="s">
        <v>224</v>
      </c>
      <c r="B1169" s="426" t="s">
        <v>188</v>
      </c>
      <c r="C1169" s="427">
        <v>0</v>
      </c>
      <c r="D1169" s="427"/>
      <c r="E1169" s="427" t="s">
        <v>368</v>
      </c>
      <c r="F1169" s="427">
        <v>7.09</v>
      </c>
      <c r="G1169" s="427"/>
      <c r="H1169" s="426"/>
      <c r="I1169" s="428">
        <v>97282.08</v>
      </c>
      <c r="J1169" s="428">
        <v>97282.08</v>
      </c>
      <c r="K1169" s="428">
        <v>99868.57</v>
      </c>
      <c r="L1169" s="383">
        <v>1</v>
      </c>
    </row>
    <row r="1170" spans="1:12" s="381" customFormat="1" ht="15" x14ac:dyDescent="0.25">
      <c r="A1170" s="382" t="s">
        <v>224</v>
      </c>
      <c r="B1170" s="426" t="s">
        <v>188</v>
      </c>
      <c r="C1170" s="427">
        <v>0</v>
      </c>
      <c r="D1170" s="427"/>
      <c r="E1170" s="427" t="s">
        <v>368</v>
      </c>
      <c r="F1170" s="427">
        <v>10.59</v>
      </c>
      <c r="G1170" s="427"/>
      <c r="H1170" s="426"/>
      <c r="I1170" s="428">
        <v>35685</v>
      </c>
      <c r="J1170" s="428">
        <v>35685</v>
      </c>
      <c r="K1170" s="428">
        <v>37102.14</v>
      </c>
      <c r="L1170" s="383">
        <v>1</v>
      </c>
    </row>
    <row r="1171" spans="1:12" s="381" customFormat="1" ht="15" x14ac:dyDescent="0.25">
      <c r="A1171" s="382" t="s">
        <v>224</v>
      </c>
      <c r="B1171" s="426" t="s">
        <v>188</v>
      </c>
      <c r="C1171" s="427">
        <v>0</v>
      </c>
      <c r="D1171" s="427"/>
      <c r="E1171" s="427" t="s">
        <v>446</v>
      </c>
      <c r="F1171" s="427">
        <v>8</v>
      </c>
      <c r="G1171" s="427"/>
      <c r="H1171" s="426"/>
      <c r="I1171" s="428">
        <v>20812.68</v>
      </c>
      <c r="J1171" s="428">
        <v>20812.68</v>
      </c>
      <c r="K1171" s="428">
        <v>21506.44</v>
      </c>
      <c r="L1171" s="383">
        <v>1</v>
      </c>
    </row>
    <row r="1172" spans="1:12" s="381" customFormat="1" ht="15" x14ac:dyDescent="0.25">
      <c r="A1172" s="382" t="s">
        <v>224</v>
      </c>
      <c r="B1172" s="426" t="s">
        <v>188</v>
      </c>
      <c r="C1172" s="427">
        <v>0</v>
      </c>
      <c r="D1172" s="427"/>
      <c r="E1172" s="427" t="s">
        <v>446</v>
      </c>
      <c r="F1172" s="427">
        <v>10.09</v>
      </c>
      <c r="G1172" s="427"/>
      <c r="H1172" s="426"/>
      <c r="I1172" s="428">
        <v>80981.36</v>
      </c>
      <c r="J1172" s="428">
        <v>80981.36</v>
      </c>
      <c r="K1172" s="428">
        <v>84385.96</v>
      </c>
      <c r="L1172" s="383">
        <v>2</v>
      </c>
    </row>
    <row r="1173" spans="1:12" s="381" customFormat="1" ht="15" x14ac:dyDescent="0.25">
      <c r="A1173" s="382" t="s">
        <v>224</v>
      </c>
      <c r="B1173" s="426" t="s">
        <v>188</v>
      </c>
      <c r="C1173" s="427">
        <v>0</v>
      </c>
      <c r="D1173" s="427"/>
      <c r="E1173" s="427" t="s">
        <v>207</v>
      </c>
      <c r="F1173" s="427">
        <v>9</v>
      </c>
      <c r="G1173" s="427"/>
      <c r="H1173" s="426"/>
      <c r="I1173" s="428">
        <v>95000</v>
      </c>
      <c r="J1173" s="428">
        <v>95000</v>
      </c>
      <c r="K1173" s="428">
        <v>95712.5</v>
      </c>
      <c r="L1173" s="383">
        <v>1</v>
      </c>
    </row>
    <row r="1174" spans="1:12" s="381" customFormat="1" ht="15" x14ac:dyDescent="0.25">
      <c r="A1174" s="382" t="s">
        <v>224</v>
      </c>
      <c r="B1174" s="426" t="s">
        <v>188</v>
      </c>
      <c r="C1174" s="427">
        <v>0</v>
      </c>
      <c r="D1174" s="427"/>
      <c r="E1174" s="427" t="s">
        <v>207</v>
      </c>
      <c r="F1174" s="427">
        <v>10.5</v>
      </c>
      <c r="G1174" s="427"/>
      <c r="H1174" s="426"/>
      <c r="I1174" s="428">
        <v>86190</v>
      </c>
      <c r="J1174" s="428">
        <v>86190</v>
      </c>
      <c r="K1174" s="428">
        <v>86944.16</v>
      </c>
      <c r="L1174" s="383">
        <v>1</v>
      </c>
    </row>
    <row r="1175" spans="1:12" s="381" customFormat="1" ht="15" x14ac:dyDescent="0.25">
      <c r="A1175" s="382" t="s">
        <v>224</v>
      </c>
      <c r="B1175" s="426" t="s">
        <v>188</v>
      </c>
      <c r="C1175" s="427">
        <v>0</v>
      </c>
      <c r="D1175" s="427"/>
      <c r="E1175" s="427" t="s">
        <v>205</v>
      </c>
      <c r="F1175" s="427">
        <v>8.75</v>
      </c>
      <c r="G1175" s="427"/>
      <c r="H1175" s="426"/>
      <c r="I1175" s="428">
        <v>650000</v>
      </c>
      <c r="J1175" s="428">
        <v>650000</v>
      </c>
      <c r="K1175" s="428">
        <v>654897.56999999995</v>
      </c>
      <c r="L1175" s="383">
        <v>1</v>
      </c>
    </row>
    <row r="1176" spans="1:12" s="381" customFormat="1" ht="15" x14ac:dyDescent="0.25">
      <c r="A1176" s="382" t="s">
        <v>224</v>
      </c>
      <c r="B1176" s="426" t="s">
        <v>188</v>
      </c>
      <c r="C1176" s="427">
        <v>0</v>
      </c>
      <c r="D1176" s="427"/>
      <c r="E1176" s="427" t="s">
        <v>205</v>
      </c>
      <c r="F1176" s="427">
        <v>10</v>
      </c>
      <c r="G1176" s="427"/>
      <c r="H1176" s="426"/>
      <c r="I1176" s="428">
        <v>55000</v>
      </c>
      <c r="J1176" s="428">
        <v>55000</v>
      </c>
      <c r="K1176" s="428">
        <v>55473.61</v>
      </c>
      <c r="L1176" s="383">
        <v>1</v>
      </c>
    </row>
    <row r="1177" spans="1:12" s="381" customFormat="1" ht="15" x14ac:dyDescent="0.25">
      <c r="A1177" s="382" t="s">
        <v>224</v>
      </c>
      <c r="B1177" s="426" t="s">
        <v>188</v>
      </c>
      <c r="C1177" s="427">
        <v>0</v>
      </c>
      <c r="D1177" s="427"/>
      <c r="E1177" s="427" t="s">
        <v>205</v>
      </c>
      <c r="F1177" s="427">
        <v>10.59</v>
      </c>
      <c r="G1177" s="427"/>
      <c r="H1177" s="426"/>
      <c r="I1177" s="428">
        <v>48379</v>
      </c>
      <c r="J1177" s="428">
        <v>48379</v>
      </c>
      <c r="K1177" s="428">
        <v>48820.18</v>
      </c>
      <c r="L1177" s="383">
        <v>1</v>
      </c>
    </row>
    <row r="1178" spans="1:12" s="381" customFormat="1" ht="15" x14ac:dyDescent="0.25">
      <c r="A1178" s="382" t="s">
        <v>224</v>
      </c>
      <c r="B1178" s="426" t="s">
        <v>188</v>
      </c>
      <c r="C1178" s="427">
        <v>0</v>
      </c>
      <c r="D1178" s="427"/>
      <c r="E1178" s="427" t="s">
        <v>205</v>
      </c>
      <c r="F1178" s="427">
        <v>10.79</v>
      </c>
      <c r="G1178" s="427"/>
      <c r="H1178" s="426"/>
      <c r="I1178" s="428">
        <v>305083.53000000003</v>
      </c>
      <c r="J1178" s="428">
        <v>305083.53000000003</v>
      </c>
      <c r="K1178" s="428">
        <v>307918.18</v>
      </c>
      <c r="L1178" s="383">
        <v>1</v>
      </c>
    </row>
    <row r="1179" spans="1:12" s="381" customFormat="1" ht="15" x14ac:dyDescent="0.25">
      <c r="A1179" s="382" t="s">
        <v>224</v>
      </c>
      <c r="B1179" s="426" t="s">
        <v>188</v>
      </c>
      <c r="C1179" s="427">
        <v>0</v>
      </c>
      <c r="D1179" s="427"/>
      <c r="E1179" s="427" t="s">
        <v>258</v>
      </c>
      <c r="F1179" s="427">
        <v>7.09</v>
      </c>
      <c r="G1179" s="427"/>
      <c r="H1179" s="426"/>
      <c r="I1179" s="428">
        <v>6150</v>
      </c>
      <c r="J1179" s="428">
        <v>6150</v>
      </c>
      <c r="K1179" s="428">
        <v>6191.18</v>
      </c>
      <c r="L1179" s="383">
        <v>1</v>
      </c>
    </row>
    <row r="1180" spans="1:12" s="381" customFormat="1" ht="15" x14ac:dyDescent="0.25">
      <c r="A1180" s="382" t="s">
        <v>224</v>
      </c>
      <c r="B1180" s="426" t="s">
        <v>188</v>
      </c>
      <c r="C1180" s="427">
        <v>0</v>
      </c>
      <c r="D1180" s="427"/>
      <c r="E1180" s="427" t="s">
        <v>258</v>
      </c>
      <c r="F1180" s="427">
        <v>8</v>
      </c>
      <c r="G1180" s="427"/>
      <c r="H1180" s="426"/>
      <c r="I1180" s="428">
        <v>11149</v>
      </c>
      <c r="J1180" s="428">
        <v>11149</v>
      </c>
      <c r="K1180" s="428">
        <v>11233.24</v>
      </c>
      <c r="L1180" s="383">
        <v>1</v>
      </c>
    </row>
    <row r="1181" spans="1:12" s="381" customFormat="1" ht="15" x14ac:dyDescent="0.25">
      <c r="A1181" s="382" t="s">
        <v>224</v>
      </c>
      <c r="B1181" s="426" t="s">
        <v>188</v>
      </c>
      <c r="C1181" s="427">
        <v>0</v>
      </c>
      <c r="D1181" s="427"/>
      <c r="E1181" s="427" t="s">
        <v>258</v>
      </c>
      <c r="F1181" s="427">
        <v>10.34</v>
      </c>
      <c r="G1181" s="427"/>
      <c r="H1181" s="426"/>
      <c r="I1181" s="428">
        <v>421963.78</v>
      </c>
      <c r="J1181" s="428">
        <v>421963.78</v>
      </c>
      <c r="K1181" s="428">
        <v>426084.49</v>
      </c>
      <c r="L1181" s="383">
        <v>1</v>
      </c>
    </row>
    <row r="1182" spans="1:12" s="381" customFormat="1" ht="15" x14ac:dyDescent="0.25">
      <c r="A1182" s="382" t="s">
        <v>224</v>
      </c>
      <c r="B1182" s="426" t="s">
        <v>188</v>
      </c>
      <c r="C1182" s="427">
        <v>0</v>
      </c>
      <c r="D1182" s="427"/>
      <c r="E1182" s="427" t="s">
        <v>215</v>
      </c>
      <c r="F1182" s="427">
        <v>7.09</v>
      </c>
      <c r="G1182" s="427"/>
      <c r="H1182" s="426"/>
      <c r="I1182" s="428">
        <v>249700</v>
      </c>
      <c r="J1182" s="428">
        <v>249700</v>
      </c>
      <c r="K1182" s="428">
        <v>251421.2</v>
      </c>
      <c r="L1182" s="383">
        <v>1</v>
      </c>
    </row>
    <row r="1183" spans="1:12" s="381" customFormat="1" ht="15" x14ac:dyDescent="0.25">
      <c r="A1183" s="382" t="s">
        <v>224</v>
      </c>
      <c r="B1183" s="426" t="s">
        <v>188</v>
      </c>
      <c r="C1183" s="427">
        <v>0</v>
      </c>
      <c r="D1183" s="427"/>
      <c r="E1183" s="427" t="s">
        <v>215</v>
      </c>
      <c r="F1183" s="427">
        <v>8.5</v>
      </c>
      <c r="G1183" s="427"/>
      <c r="H1183" s="426"/>
      <c r="I1183" s="428">
        <v>30052</v>
      </c>
      <c r="J1183" s="428">
        <v>30052</v>
      </c>
      <c r="K1183" s="428">
        <v>30300.35</v>
      </c>
      <c r="L1183" s="383">
        <v>1</v>
      </c>
    </row>
    <row r="1184" spans="1:12" s="381" customFormat="1" ht="15" x14ac:dyDescent="0.25">
      <c r="A1184" s="382" t="s">
        <v>224</v>
      </c>
      <c r="B1184" s="426" t="s">
        <v>188</v>
      </c>
      <c r="C1184" s="427">
        <v>0</v>
      </c>
      <c r="D1184" s="427"/>
      <c r="E1184" s="427" t="s">
        <v>215</v>
      </c>
      <c r="F1184" s="427">
        <v>10</v>
      </c>
      <c r="G1184" s="427"/>
      <c r="H1184" s="426"/>
      <c r="I1184" s="428">
        <v>37263.43</v>
      </c>
      <c r="J1184" s="428">
        <v>37263.43</v>
      </c>
      <c r="K1184" s="428">
        <v>37625.71</v>
      </c>
      <c r="L1184" s="383">
        <v>1</v>
      </c>
    </row>
    <row r="1185" spans="1:14" s="381" customFormat="1" ht="15" x14ac:dyDescent="0.25">
      <c r="A1185" s="382" t="s">
        <v>224</v>
      </c>
      <c r="B1185" s="426" t="s">
        <v>188</v>
      </c>
      <c r="C1185" s="427">
        <v>0</v>
      </c>
      <c r="D1185" s="427"/>
      <c r="E1185" s="427" t="s">
        <v>215</v>
      </c>
      <c r="F1185" s="427">
        <v>10.5</v>
      </c>
      <c r="G1185" s="427"/>
      <c r="H1185" s="426"/>
      <c r="I1185" s="428">
        <v>24400</v>
      </c>
      <c r="J1185" s="428">
        <v>24400</v>
      </c>
      <c r="K1185" s="428">
        <v>24649.08</v>
      </c>
      <c r="L1185" s="383">
        <v>1</v>
      </c>
    </row>
    <row r="1186" spans="1:14" s="381" customFormat="1" ht="15.6" x14ac:dyDescent="0.3">
      <c r="A1186" s="384" t="s">
        <v>194</v>
      </c>
      <c r="B1186" s="429" t="s">
        <v>194</v>
      </c>
      <c r="C1186" s="430" t="s">
        <v>194</v>
      </c>
      <c r="D1186" s="430" t="s">
        <v>194</v>
      </c>
      <c r="E1186" s="432" t="s">
        <v>194</v>
      </c>
      <c r="F1186" s="430" t="s">
        <v>194</v>
      </c>
      <c r="G1186" s="430" t="s">
        <v>194</v>
      </c>
      <c r="H1186" s="429" t="s">
        <v>194</v>
      </c>
      <c r="I1186" s="431">
        <f>SUM(I1163:I1185)</f>
        <v>2722978.74</v>
      </c>
      <c r="J1186" s="431">
        <f>SUM(J1163:J1185)</f>
        <v>2722979.1100000003</v>
      </c>
      <c r="K1186" s="431">
        <f>SUM(K1163:K1185)</f>
        <v>2763705.0300000003</v>
      </c>
      <c r="L1186" s="385">
        <f>SUM(L1163:L1185)</f>
        <v>29</v>
      </c>
    </row>
    <row r="1187" spans="1:14" s="289" customFormat="1" ht="16.95" customHeight="1" x14ac:dyDescent="0.25">
      <c r="A1187" s="420" t="s">
        <v>194</v>
      </c>
      <c r="B1187" s="421" t="s">
        <v>194</v>
      </c>
      <c r="C1187" s="422" t="s">
        <v>194</v>
      </c>
      <c r="D1187" s="422" t="s">
        <v>194</v>
      </c>
      <c r="E1187" s="423" t="s">
        <v>194</v>
      </c>
      <c r="F1187" s="422" t="s">
        <v>194</v>
      </c>
      <c r="G1187" s="422" t="s">
        <v>194</v>
      </c>
      <c r="H1187" s="421" t="s">
        <v>194</v>
      </c>
      <c r="I1187" s="424"/>
      <c r="J1187" s="424"/>
      <c r="K1187" s="424"/>
      <c r="L1187" s="425"/>
    </row>
    <row r="1188" spans="1:14" ht="20.399999999999999" x14ac:dyDescent="0.3">
      <c r="A1188" s="249" t="s">
        <v>134</v>
      </c>
      <c r="B1188" s="250" t="s">
        <v>181</v>
      </c>
      <c r="C1188" s="251" t="s">
        <v>181</v>
      </c>
      <c r="D1188" s="251" t="s">
        <v>181</v>
      </c>
      <c r="E1188" s="250" t="s">
        <v>181</v>
      </c>
      <c r="F1188" s="251" t="s">
        <v>181</v>
      </c>
      <c r="G1188" s="251" t="s">
        <v>181</v>
      </c>
      <c r="H1188" s="251" t="s">
        <v>181</v>
      </c>
      <c r="I1188" s="253">
        <f>I68+I72+I80+I95+I113+I116+I119+I171+I241+I292+I299+I309+I356+I396+I406+I416+I435+I505+I514+I518+I649+I652+I958+I1120+I1143+I1147+I1161+I1186</f>
        <v>820527319.24000001</v>
      </c>
      <c r="J1188" s="253">
        <f>J68+J72+J80+J95+J113+J116+J119+J171+J241+J292+J299+J309+J356+J396+J406+J416+J435+J505+J514+J518+J649+J652+J958+J1120+J1143+J1147+J1161+J1186</f>
        <v>816156191.90999997</v>
      </c>
      <c r="K1188" s="253">
        <f>K68+K72+K80+K95+K113+K116+K119+K171+K241+K292+K299+K309+K356+K396+K406+K416+K435+K505+K514+K518+K649+K652+K958+K1120+K1143+K1147+K1161+K1186</f>
        <v>808098265.59000015</v>
      </c>
      <c r="L1188" s="433">
        <f>L68+L72+L80+L95+L113+L116+L119+L171+L241+L292+L299+L309+L356+L396+L406+L416+L435+L505+L514+L518+L649+L652+L958+L1120+L1143+L1147+L1161+L1186</f>
        <v>1890</v>
      </c>
      <c r="M1188" s="242" t="s">
        <v>181</v>
      </c>
      <c r="N1188" s="61"/>
    </row>
    <row r="1189" spans="1:14" s="289" customFormat="1" ht="20.399999999999999" x14ac:dyDescent="0.3">
      <c r="A1189" s="286" t="s">
        <v>181</v>
      </c>
      <c r="B1189" s="287" t="s">
        <v>181</v>
      </c>
      <c r="C1189" s="287" t="s">
        <v>181</v>
      </c>
      <c r="D1189" s="287" t="s">
        <v>181</v>
      </c>
      <c r="E1189" s="288" t="s">
        <v>181</v>
      </c>
      <c r="F1189" s="287" t="s">
        <v>181</v>
      </c>
      <c r="G1189" s="287" t="s">
        <v>181</v>
      </c>
      <c r="H1189" s="306" t="s">
        <v>181</v>
      </c>
      <c r="I1189" s="290"/>
      <c r="J1189" s="290" t="s">
        <v>181</v>
      </c>
      <c r="K1189" s="290" t="s">
        <v>181</v>
      </c>
      <c r="L1189" s="310" t="s">
        <v>181</v>
      </c>
      <c r="M1189" s="289" t="s">
        <v>181</v>
      </c>
      <c r="N1189" s="289" t="s">
        <v>181</v>
      </c>
    </row>
    <row r="1190" spans="1:14" ht="24.6" x14ac:dyDescent="0.3">
      <c r="A1190" s="279" t="s">
        <v>13</v>
      </c>
      <c r="B1190" s="280" t="s">
        <v>181</v>
      </c>
      <c r="C1190" s="281" t="s">
        <v>181</v>
      </c>
      <c r="D1190" s="281" t="s">
        <v>181</v>
      </c>
      <c r="E1190" s="280" t="s">
        <v>181</v>
      </c>
      <c r="F1190" s="281" t="s">
        <v>181</v>
      </c>
      <c r="G1190" s="281" t="s">
        <v>181</v>
      </c>
      <c r="H1190" s="391" t="s">
        <v>181</v>
      </c>
      <c r="I1190" s="386"/>
      <c r="J1190" s="386">
        <f>J1188+J48</f>
        <v>822647300.90999997</v>
      </c>
      <c r="K1190" s="386">
        <f>K1188+K48</f>
        <v>815667407.1400001</v>
      </c>
      <c r="L1190" s="284">
        <f>L1188+L48</f>
        <v>2027</v>
      </c>
      <c r="M1190" s="242" t="s">
        <v>181</v>
      </c>
      <c r="N1190" s="242" t="s">
        <v>181</v>
      </c>
    </row>
  </sheetData>
  <mergeCells count="3">
    <mergeCell ref="A1:F1"/>
    <mergeCell ref="A3:L3"/>
    <mergeCell ref="A50:L50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3"/>
  <sheetViews>
    <sheetView showGridLines="0" zoomScale="60" zoomScaleNormal="60" workbookViewId="0">
      <selection activeCell="B2" sqref="B2:C2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6640625" style="210" customWidth="1"/>
    <col min="7" max="7" width="13.109375" style="211" customWidth="1"/>
    <col min="8" max="16384" width="12.88671875" style="212"/>
  </cols>
  <sheetData>
    <row r="1" spans="2:7" ht="4.5" customHeight="1" x14ac:dyDescent="0.25"/>
    <row r="2" spans="2:7" ht="112.5" customHeight="1" x14ac:dyDescent="0.25">
      <c r="B2" s="473" t="s">
        <v>979</v>
      </c>
      <c r="C2" s="473"/>
      <c r="D2" s="213"/>
      <c r="E2" s="214"/>
      <c r="F2" s="215"/>
      <c r="G2" s="214"/>
    </row>
    <row r="3" spans="2:7" ht="19.8" x14ac:dyDescent="0.25">
      <c r="B3" s="216"/>
      <c r="C3" s="215"/>
      <c r="D3" s="214"/>
      <c r="E3" s="214"/>
      <c r="F3" s="215"/>
      <c r="G3" s="214"/>
    </row>
    <row r="4" spans="2:7" ht="25.5" customHeight="1" x14ac:dyDescent="0.25">
      <c r="B4" s="217" t="s">
        <v>40</v>
      </c>
      <c r="C4" s="218" t="s">
        <v>117</v>
      </c>
      <c r="D4" s="219" t="s">
        <v>76</v>
      </c>
      <c r="E4" s="219"/>
      <c r="F4" s="218" t="s">
        <v>118</v>
      </c>
      <c r="G4" s="219" t="s">
        <v>76</v>
      </c>
    </row>
    <row r="5" spans="2:7" ht="19.5" customHeight="1" x14ac:dyDescent="0.45">
      <c r="B5" s="220" t="s">
        <v>119</v>
      </c>
      <c r="C5" s="221"/>
      <c r="D5" s="222"/>
      <c r="E5" s="222"/>
      <c r="F5" s="221"/>
      <c r="G5" s="402"/>
    </row>
    <row r="6" spans="2:7" ht="22.5" customHeight="1" x14ac:dyDescent="0.25">
      <c r="B6" s="223" t="s">
        <v>185</v>
      </c>
      <c r="C6" s="224">
        <v>717109</v>
      </c>
      <c r="D6" s="373">
        <f>(C6/$C$41)*100</f>
        <v>8.717089318918872E-2</v>
      </c>
      <c r="E6" s="374"/>
      <c r="F6" s="224">
        <v>1474518.92</v>
      </c>
      <c r="G6" s="403">
        <f>(F6/$F$41)*100</f>
        <v>0.18077452980132569</v>
      </c>
    </row>
    <row r="7" spans="2:7" ht="22.5" customHeight="1" x14ac:dyDescent="0.25">
      <c r="B7" s="223" t="s">
        <v>186</v>
      </c>
      <c r="C7" s="224">
        <v>5774000</v>
      </c>
      <c r="D7" s="373">
        <f>(C7/$C$41)*100</f>
        <v>0.70188037979494844</v>
      </c>
      <c r="E7" s="374"/>
      <c r="F7" s="224">
        <v>6094622.6299999999</v>
      </c>
      <c r="G7" s="403">
        <f>(F7/$F$41)*100</f>
        <v>0.7471945766926944</v>
      </c>
    </row>
    <row r="8" spans="2:7" ht="18.75" customHeight="1" x14ac:dyDescent="0.25">
      <c r="B8" s="226"/>
      <c r="C8" s="227">
        <f>SUM(C6:C7)</f>
        <v>6491109</v>
      </c>
      <c r="D8" s="373"/>
      <c r="E8" s="375"/>
      <c r="F8" s="227">
        <f>SUM(F6:F7)</f>
        <v>7569141.5499999998</v>
      </c>
      <c r="G8" s="404"/>
    </row>
    <row r="9" spans="2:7" ht="7.5" customHeight="1" x14ac:dyDescent="0.25">
      <c r="B9" s="228"/>
      <c r="C9" s="229"/>
      <c r="D9" s="376"/>
      <c r="E9" s="377"/>
      <c r="F9" s="378"/>
      <c r="G9" s="405"/>
    </row>
    <row r="10" spans="2:7" ht="15.75" customHeight="1" x14ac:dyDescent="0.45">
      <c r="B10" s="220" t="s">
        <v>120</v>
      </c>
      <c r="C10" s="229"/>
      <c r="D10" s="376"/>
      <c r="E10" s="377"/>
      <c r="F10" s="378"/>
      <c r="G10" s="405"/>
    </row>
    <row r="11" spans="2:7" ht="22.5" customHeight="1" x14ac:dyDescent="0.25">
      <c r="B11" s="223" t="s">
        <v>122</v>
      </c>
      <c r="C11" s="224">
        <v>2251508.6</v>
      </c>
      <c r="D11" s="373">
        <f>(C11/$C$41)*100</f>
        <v>0.27369063236570706</v>
      </c>
      <c r="E11" s="374"/>
      <c r="F11" s="224">
        <v>2186094.15</v>
      </c>
      <c r="G11" s="403">
        <f>(F11/$F$41)*100</f>
        <v>0.26801293405423288</v>
      </c>
    </row>
    <row r="12" spans="2:7" ht="22.5" customHeight="1" x14ac:dyDescent="0.25">
      <c r="B12" s="223" t="s">
        <v>375</v>
      </c>
      <c r="C12" s="224">
        <v>3929668.55</v>
      </c>
      <c r="D12" s="373">
        <f>(C12/$C$41)*100</f>
        <v>0.47768570390409837</v>
      </c>
      <c r="E12" s="374"/>
      <c r="F12" s="224">
        <v>3962040.05</v>
      </c>
      <c r="G12" s="403">
        <f>(F12/$F$41)*100</f>
        <v>0.48574210705466631</v>
      </c>
    </row>
    <row r="13" spans="2:7" ht="22.5" customHeight="1" x14ac:dyDescent="0.25">
      <c r="B13" s="223" t="s">
        <v>113</v>
      </c>
      <c r="C13" s="224">
        <v>194275</v>
      </c>
      <c r="D13" s="373">
        <f>(C13/$C$41)*100</f>
        <v>2.3615831448677453E-2</v>
      </c>
      <c r="E13" s="374"/>
      <c r="F13" s="224">
        <v>182989.02</v>
      </c>
      <c r="G13" s="403">
        <f>(F13/$F$41)*100</f>
        <v>2.2434268967742633E-2</v>
      </c>
    </row>
    <row r="14" spans="2:7" ht="22.5" customHeight="1" x14ac:dyDescent="0.25">
      <c r="B14" s="223" t="s">
        <v>288</v>
      </c>
      <c r="C14" s="224">
        <v>45471461.420000002</v>
      </c>
      <c r="D14" s="373">
        <f>(C14/$C$41)*100</f>
        <v>5.5274552496191456</v>
      </c>
      <c r="E14" s="374"/>
      <c r="F14" s="224">
        <v>44275360.979999997</v>
      </c>
      <c r="G14" s="403">
        <f>(F14/$F$41)*100</f>
        <v>5.4281145222222458</v>
      </c>
    </row>
    <row r="15" spans="2:7" ht="22.5" customHeight="1" x14ac:dyDescent="0.25">
      <c r="B15" s="223" t="s">
        <v>114</v>
      </c>
      <c r="C15" s="224">
        <v>517335</v>
      </c>
      <c r="D15" s="373">
        <f t="shared" ref="D15:D18" si="0">(C15/$C$41)*100</f>
        <v>6.2886610024457848E-2</v>
      </c>
      <c r="E15" s="374"/>
      <c r="F15" s="224">
        <v>481437.18</v>
      </c>
      <c r="G15" s="403">
        <f t="shared" ref="G15:G18" si="1">(F15/$F$41)*100</f>
        <v>5.9023711844522278E-2</v>
      </c>
    </row>
    <row r="16" spans="2:7" ht="22.5" customHeight="1" x14ac:dyDescent="0.25">
      <c r="B16" s="223" t="s">
        <v>289</v>
      </c>
      <c r="C16" s="224">
        <v>1300</v>
      </c>
      <c r="D16" s="373">
        <f t="shared" si="0"/>
        <v>1.5802641041451904E-4</v>
      </c>
      <c r="E16" s="374"/>
      <c r="F16" s="224">
        <v>1283.83</v>
      </c>
      <c r="G16" s="403">
        <f t="shared" si="1"/>
        <v>1.5739626087323176E-4</v>
      </c>
    </row>
    <row r="17" spans="2:7" ht="22.5" customHeight="1" x14ac:dyDescent="0.25">
      <c r="B17" s="223" t="s">
        <v>317</v>
      </c>
      <c r="C17" s="224">
        <v>800000</v>
      </c>
      <c r="D17" s="373">
        <f t="shared" si="0"/>
        <v>9.7247021793550187E-2</v>
      </c>
      <c r="E17" s="374"/>
      <c r="F17" s="224">
        <v>766112.8</v>
      </c>
      <c r="G17" s="403">
        <f t="shared" si="1"/>
        <v>9.3924655232485638E-2</v>
      </c>
    </row>
    <row r="18" spans="2:7" ht="22.5" customHeight="1" x14ac:dyDescent="0.25">
      <c r="B18" s="223" t="s">
        <v>251</v>
      </c>
      <c r="C18" s="224">
        <v>129457493.23</v>
      </c>
      <c r="D18" s="373">
        <f t="shared" si="0"/>
        <v>15.736694581845232</v>
      </c>
      <c r="E18" s="374"/>
      <c r="F18" s="224">
        <v>129187233.13</v>
      </c>
      <c r="G18" s="403">
        <f t="shared" si="1"/>
        <v>15.838224256498515</v>
      </c>
    </row>
    <row r="19" spans="2:7" ht="22.5" customHeight="1" x14ac:dyDescent="0.25">
      <c r="B19" s="223" t="s">
        <v>270</v>
      </c>
      <c r="C19" s="224">
        <v>3504080</v>
      </c>
      <c r="D19" s="373">
        <f t="shared" ref="D19:D34" si="2">(C19/$C$41)*100</f>
        <v>0.42595168015792911</v>
      </c>
      <c r="E19" s="374"/>
      <c r="F19" s="224">
        <v>3310145.9</v>
      </c>
      <c r="G19" s="403">
        <f t="shared" ref="G19:G34" si="3">(F19/$F$41)*100</f>
        <v>0.40582054291055553</v>
      </c>
    </row>
    <row r="20" spans="2:7" ht="22.5" customHeight="1" x14ac:dyDescent="0.25">
      <c r="B20" s="223" t="s">
        <v>641</v>
      </c>
      <c r="C20" s="224">
        <v>2110771</v>
      </c>
      <c r="D20" s="373">
        <f t="shared" si="2"/>
        <v>0.25658274179774215</v>
      </c>
      <c r="E20" s="374"/>
      <c r="F20" s="224">
        <v>1892664.92</v>
      </c>
      <c r="G20" s="403">
        <f t="shared" si="3"/>
        <v>0.23203880692454168</v>
      </c>
    </row>
    <row r="21" spans="2:7" ht="22.5" customHeight="1" x14ac:dyDescent="0.25">
      <c r="B21" s="223" t="s">
        <v>426</v>
      </c>
      <c r="C21" s="224">
        <v>4154482.47</v>
      </c>
      <c r="D21" s="373">
        <f t="shared" si="2"/>
        <v>0.50501380912626526</v>
      </c>
      <c r="E21" s="374"/>
      <c r="F21" s="224">
        <v>4194704.84</v>
      </c>
      <c r="G21" s="403">
        <f t="shared" si="3"/>
        <v>0.51426657523414154</v>
      </c>
    </row>
    <row r="22" spans="2:7" ht="22.5" customHeight="1" x14ac:dyDescent="0.25">
      <c r="B22" s="223" t="s">
        <v>123</v>
      </c>
      <c r="C22" s="224">
        <v>8870175.0500000007</v>
      </c>
      <c r="D22" s="373">
        <f t="shared" si="2"/>
        <v>1.0782476329999438</v>
      </c>
      <c r="E22" s="374"/>
      <c r="F22" s="224">
        <v>8867043.5500000007</v>
      </c>
      <c r="G22" s="403">
        <f t="shared" si="3"/>
        <v>1.0870905803495068</v>
      </c>
    </row>
    <row r="23" spans="2:7" ht="22.5" customHeight="1" x14ac:dyDescent="0.25">
      <c r="B23" s="223" t="s">
        <v>124</v>
      </c>
      <c r="C23" s="224">
        <v>3015325.52</v>
      </c>
      <c r="D23" s="373">
        <f t="shared" si="2"/>
        <v>0.36653928319761003</v>
      </c>
      <c r="E23" s="374"/>
      <c r="F23" s="224">
        <v>2722031.25</v>
      </c>
      <c r="G23" s="403">
        <f t="shared" si="3"/>
        <v>0.33371828102637358</v>
      </c>
    </row>
    <row r="24" spans="2:7" ht="22.5" customHeight="1" x14ac:dyDescent="0.25">
      <c r="B24" s="223" t="s">
        <v>125</v>
      </c>
      <c r="C24" s="224">
        <v>75356120</v>
      </c>
      <c r="D24" s="373">
        <f t="shared" si="2"/>
        <v>9.160197804896729</v>
      </c>
      <c r="E24" s="374"/>
      <c r="F24" s="224">
        <v>75374736.840000004</v>
      </c>
      <c r="G24" s="403">
        <f t="shared" si="3"/>
        <v>9.2408665811827362</v>
      </c>
    </row>
    <row r="25" spans="2:7" ht="22.5" customHeight="1" x14ac:dyDescent="0.25">
      <c r="B25" s="223" t="s">
        <v>126</v>
      </c>
      <c r="C25" s="224">
        <v>48259664</v>
      </c>
      <c r="D25" s="373">
        <f t="shared" si="2"/>
        <v>5.8663857459467614</v>
      </c>
      <c r="E25" s="374"/>
      <c r="F25" s="224">
        <v>48259664</v>
      </c>
      <c r="G25" s="403">
        <f t="shared" si="3"/>
        <v>5.9165860469053619</v>
      </c>
    </row>
    <row r="26" spans="2:7" ht="22.5" customHeight="1" x14ac:dyDescent="0.25">
      <c r="B26" s="223" t="s">
        <v>127</v>
      </c>
      <c r="C26" s="224">
        <v>65920000</v>
      </c>
      <c r="D26" s="373">
        <f t="shared" si="2"/>
        <v>8.0131545957885351</v>
      </c>
      <c r="E26" s="374"/>
      <c r="F26" s="224">
        <v>65024350.990000002</v>
      </c>
      <c r="G26" s="403">
        <f t="shared" si="3"/>
        <v>7.9719197335586687</v>
      </c>
    </row>
    <row r="27" spans="2:7" ht="22.5" customHeight="1" x14ac:dyDescent="0.25">
      <c r="B27" s="223" t="s">
        <v>128</v>
      </c>
      <c r="C27" s="224">
        <v>189325000</v>
      </c>
      <c r="D27" s="373">
        <f t="shared" si="2"/>
        <v>23.014115501329862</v>
      </c>
      <c r="E27" s="374"/>
      <c r="F27" s="224">
        <v>189375467.24000001</v>
      </c>
      <c r="G27" s="403">
        <f t="shared" si="3"/>
        <v>23.217240946774258</v>
      </c>
    </row>
    <row r="28" spans="2:7" ht="22.5" customHeight="1" x14ac:dyDescent="0.25">
      <c r="B28" s="223" t="s">
        <v>115</v>
      </c>
      <c r="C28" s="224">
        <v>32207628.23</v>
      </c>
      <c r="D28" s="373">
        <f t="shared" si="2"/>
        <v>3.9151199055017147</v>
      </c>
      <c r="E28" s="374"/>
      <c r="F28" s="224">
        <v>32144346.129999999</v>
      </c>
      <c r="G28" s="403">
        <f t="shared" si="3"/>
        <v>3.9408643582693483</v>
      </c>
    </row>
    <row r="29" spans="2:7" ht="22.5" customHeight="1" x14ac:dyDescent="0.25">
      <c r="B29" s="223" t="s">
        <v>129</v>
      </c>
      <c r="C29" s="224">
        <v>2359696.1800000002</v>
      </c>
      <c r="D29" s="373">
        <f t="shared" si="2"/>
        <v>0.2868417823032714</v>
      </c>
      <c r="E29" s="374"/>
      <c r="F29" s="224">
        <v>2354262.8199999998</v>
      </c>
      <c r="G29" s="403">
        <f t="shared" si="3"/>
        <v>0.28863024308582153</v>
      </c>
    </row>
    <row r="30" spans="2:7" ht="22.5" customHeight="1" x14ac:dyDescent="0.25">
      <c r="B30" s="223" t="s">
        <v>253</v>
      </c>
      <c r="C30" s="224">
        <v>62516000</v>
      </c>
      <c r="D30" s="373">
        <f t="shared" si="2"/>
        <v>7.5993685180569788</v>
      </c>
      <c r="E30" s="374"/>
      <c r="F30" s="224">
        <v>61994098.950000003</v>
      </c>
      <c r="G30" s="403">
        <f t="shared" si="3"/>
        <v>7.6004138950913624</v>
      </c>
    </row>
    <row r="31" spans="2:7" ht="22.5" customHeight="1" x14ac:dyDescent="0.25">
      <c r="B31" s="223" t="s">
        <v>130</v>
      </c>
      <c r="C31" s="224">
        <v>59213413.5</v>
      </c>
      <c r="D31" s="373">
        <f t="shared" si="2"/>
        <v>7.1979101413812474</v>
      </c>
      <c r="E31" s="374"/>
      <c r="F31" s="224">
        <v>57608113.469999999</v>
      </c>
      <c r="G31" s="403">
        <f t="shared" si="3"/>
        <v>7.0626965066549747</v>
      </c>
    </row>
    <row r="32" spans="2:7" ht="22.5" customHeight="1" x14ac:dyDescent="0.25">
      <c r="B32" s="223" t="s">
        <v>480</v>
      </c>
      <c r="C32" s="224">
        <v>100000</v>
      </c>
      <c r="D32" s="373">
        <f t="shared" si="2"/>
        <v>1.2155877724193773E-2</v>
      </c>
      <c r="E32" s="374"/>
      <c r="F32" s="224">
        <v>98664.47</v>
      </c>
      <c r="G32" s="403">
        <f t="shared" si="3"/>
        <v>1.2096164335651253E-2</v>
      </c>
    </row>
    <row r="33" spans="1:7" ht="22.5" customHeight="1" x14ac:dyDescent="0.25">
      <c r="B33" s="223" t="s">
        <v>116</v>
      </c>
      <c r="C33" s="224">
        <v>25627885.050000001</v>
      </c>
      <c r="D33" s="373">
        <f t="shared" si="2"/>
        <v>3.115294369974936</v>
      </c>
      <c r="E33" s="374"/>
      <c r="F33" s="224">
        <v>25134382.280000001</v>
      </c>
      <c r="G33" s="403">
        <f t="shared" si="3"/>
        <v>3.0814498728261639</v>
      </c>
    </row>
    <row r="34" spans="1:7" ht="22.5" customHeight="1" x14ac:dyDescent="0.25">
      <c r="B34" s="223" t="s">
        <v>131</v>
      </c>
      <c r="C34" s="224">
        <v>38592094</v>
      </c>
      <c r="D34" s="373">
        <f t="shared" si="2"/>
        <v>4.6912077578459215</v>
      </c>
      <c r="E34" s="374"/>
      <c r="F34" s="224">
        <v>36365658.100000001</v>
      </c>
      <c r="G34" s="403">
        <f t="shared" si="3"/>
        <v>4.4583929407587872</v>
      </c>
    </row>
    <row r="35" spans="1:7" ht="22.5" customHeight="1" x14ac:dyDescent="0.25">
      <c r="B35" s="223" t="s">
        <v>244</v>
      </c>
      <c r="C35" s="224">
        <v>4133924</v>
      </c>
      <c r="D35" s="373">
        <f t="shared" ref="D35:D37" si="4">(C35/$C$41)*100</f>
        <v>0.50251474665110019</v>
      </c>
      <c r="E35" s="374"/>
      <c r="F35" s="224">
        <v>4061122.66</v>
      </c>
      <c r="G35" s="403">
        <f t="shared" ref="G35:G37" si="5">(F35/$F$41)*100</f>
        <v>0.49788953493184679</v>
      </c>
    </row>
    <row r="36" spans="1:7" ht="22.5" customHeight="1" x14ac:dyDescent="0.25">
      <c r="B36" s="223" t="s">
        <v>132</v>
      </c>
      <c r="C36" s="224">
        <v>3800000</v>
      </c>
      <c r="D36" s="373">
        <f t="shared" si="4"/>
        <v>0.46192335351936337</v>
      </c>
      <c r="E36" s="374"/>
      <c r="F36" s="224">
        <v>3801385.68</v>
      </c>
      <c r="G36" s="403">
        <f t="shared" si="5"/>
        <v>0.4660460436109512</v>
      </c>
    </row>
    <row r="37" spans="1:7" ht="22.5" customHeight="1" x14ac:dyDescent="0.25">
      <c r="B37" s="223" t="s">
        <v>133</v>
      </c>
      <c r="C37" s="224">
        <v>1743912</v>
      </c>
      <c r="D37" s="373">
        <f t="shared" si="4"/>
        <v>0.2119878103375421</v>
      </c>
      <c r="E37" s="374"/>
      <c r="F37" s="224">
        <v>1709165.33</v>
      </c>
      <c r="G37" s="403">
        <f t="shared" si="5"/>
        <v>0.20954194259065706</v>
      </c>
    </row>
    <row r="38" spans="1:7" ht="22.5" customHeight="1" x14ac:dyDescent="0.25">
      <c r="B38" s="223" t="s">
        <v>308</v>
      </c>
      <c r="C38" s="224">
        <v>2722979.1100000003</v>
      </c>
      <c r="D38" s="373">
        <f>(C38/$C$41)*100</f>
        <v>0.33100201106693988</v>
      </c>
      <c r="E38" s="374"/>
      <c r="F38" s="224">
        <v>2763705.0300000003</v>
      </c>
      <c r="G38" s="403">
        <f>(F38/$F$41)*100</f>
        <v>0.33882744434897366</v>
      </c>
    </row>
    <row r="39" spans="1:7" ht="22.5" customHeight="1" x14ac:dyDescent="0.25">
      <c r="B39" s="223"/>
      <c r="C39" s="227">
        <f>SUM(C11:C38)</f>
        <v>816156191.90999997</v>
      </c>
      <c r="D39" s="361"/>
      <c r="E39" s="225"/>
      <c r="F39" s="227">
        <f>SUM(F11:F38)</f>
        <v>808098265.59000015</v>
      </c>
      <c r="G39" s="406"/>
    </row>
    <row r="40" spans="1:7" x14ac:dyDescent="0.25">
      <c r="C40" s="230"/>
      <c r="F40" s="230"/>
    </row>
    <row r="41" spans="1:7" ht="24.6" x14ac:dyDescent="0.25">
      <c r="B41" s="231" t="s">
        <v>121</v>
      </c>
      <c r="C41" s="232">
        <f>C39+C8</f>
        <v>822647300.90999997</v>
      </c>
      <c r="D41" s="233">
        <v>100</v>
      </c>
      <c r="E41" s="234"/>
      <c r="F41" s="232">
        <f>F39+F8</f>
        <v>815667407.1400001</v>
      </c>
      <c r="G41" s="233">
        <f>(F41/F41)*100</f>
        <v>100</v>
      </c>
    </row>
    <row r="43" spans="1:7" s="210" customFormat="1" x14ac:dyDescent="0.25">
      <c r="A43" s="212"/>
      <c r="B43" s="209"/>
      <c r="D43" s="211"/>
      <c r="E43" s="211"/>
      <c r="F43" s="235"/>
      <c r="G43" s="211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2025-10-03T12:40:33Z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